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20490" windowHeight="7020"/>
  </bookViews>
  <sheets>
    <sheet name="SUPPLEMENTAL AIP#2_100421" sheetId="2" r:id="rId1"/>
    <sheet name="SUPPLEMENTAL AIP#2_100121" sheetId="5" r:id="rId2"/>
    <sheet name="SUPPLEMENTAL AIP#2_92821" sheetId="1" r:id="rId3"/>
    <sheet name="hospitals" sheetId="3" r:id="rId4"/>
  </sheets>
  <definedNames>
    <definedName name="_xlnm.Print_Area" localSheetId="3">hospitals!$A$1:$Q$55</definedName>
    <definedName name="_xlnm.Print_Area" localSheetId="1">'SUPPLEMENTAL AIP#2_100121'!$A$1:$Q$112</definedName>
    <definedName name="_xlnm.Print_Area" localSheetId="0">'SUPPLEMENTAL AIP#2_100421'!$A$1:$Q$116</definedName>
    <definedName name="_xlnm.Print_Area" localSheetId="2">'SUPPLEMENTAL AIP#2_92821'!$A$1:$Q$112</definedName>
    <definedName name="_xlnm.Print_Titles" localSheetId="3">hospitals!$8:$9</definedName>
    <definedName name="_xlnm.Print_Titles" localSheetId="1">'SUPPLEMENTAL AIP#2_100121'!$8:$9</definedName>
    <definedName name="_xlnm.Print_Titles" localSheetId="0">'SUPPLEMENTAL AIP#2_100421'!$8:$9</definedName>
    <definedName name="_xlnm.Print_Titles" localSheetId="2">'SUPPLEMENTAL AIP#2_92821'!$8:$9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6" i="2" l="1"/>
  <c r="L74" i="2" l="1"/>
  <c r="M74" i="2"/>
  <c r="N77" i="2"/>
  <c r="N104" i="5" l="1"/>
  <c r="N103" i="5"/>
  <c r="N102" i="5"/>
  <c r="N100" i="5"/>
  <c r="M100" i="5"/>
  <c r="L100" i="5"/>
  <c r="N98" i="5"/>
  <c r="N96" i="5"/>
  <c r="M96" i="5"/>
  <c r="L96" i="5"/>
  <c r="N94" i="5"/>
  <c r="N93" i="5"/>
  <c r="N92" i="5"/>
  <c r="N91" i="5"/>
  <c r="N90" i="5"/>
  <c r="N89" i="5"/>
  <c r="N88" i="5"/>
  <c r="N87" i="5"/>
  <c r="N86" i="5"/>
  <c r="N85" i="5"/>
  <c r="N84" i="5"/>
  <c r="N83" i="5"/>
  <c r="N82" i="5"/>
  <c r="N81" i="5"/>
  <c r="N80" i="5"/>
  <c r="N78" i="5" s="1"/>
  <c r="M78" i="5"/>
  <c r="L78" i="5"/>
  <c r="N76" i="5"/>
  <c r="N74" i="5"/>
  <c r="M74" i="5"/>
  <c r="L74" i="5"/>
  <c r="N72" i="5"/>
  <c r="N71" i="5"/>
  <c r="N70" i="5"/>
  <c r="N68" i="5"/>
  <c r="M68" i="5"/>
  <c r="L68" i="5"/>
  <c r="N66" i="5"/>
  <c r="N65" i="5"/>
  <c r="N64" i="5"/>
  <c r="N63" i="5"/>
  <c r="N62" i="5"/>
  <c r="N61" i="5"/>
  <c r="N60" i="5"/>
  <c r="N59" i="5"/>
  <c r="N58" i="5"/>
  <c r="N57" i="5"/>
  <c r="N56" i="5"/>
  <c r="N55" i="5"/>
  <c r="N53" i="5"/>
  <c r="M53" i="5"/>
  <c r="L53" i="5"/>
  <c r="S51" i="5"/>
  <c r="R52" i="5" s="1"/>
  <c r="R53" i="5" s="1"/>
  <c r="L51" i="5"/>
  <c r="N51" i="5" s="1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M31" i="5"/>
  <c r="N31" i="5" s="1"/>
  <c r="N28" i="5" s="1"/>
  <c r="M28" i="5"/>
  <c r="L28" i="5"/>
  <c r="N26" i="5"/>
  <c r="N25" i="5"/>
  <c r="N23" i="5" s="1"/>
  <c r="M23" i="5"/>
  <c r="L23" i="5"/>
  <c r="N21" i="5"/>
  <c r="N20" i="5"/>
  <c r="N19" i="5"/>
  <c r="N17" i="5" s="1"/>
  <c r="M17" i="5"/>
  <c r="L17" i="5"/>
  <c r="N15" i="5"/>
  <c r="N12" i="5"/>
  <c r="N10" i="5"/>
  <c r="M10" i="5"/>
  <c r="L10" i="5"/>
  <c r="N54" i="3" l="1"/>
  <c r="N53" i="3"/>
  <c r="N52" i="3"/>
  <c r="M50" i="3"/>
  <c r="L50" i="3"/>
  <c r="N48" i="3"/>
  <c r="N47" i="3"/>
  <c r="N46" i="3"/>
  <c r="N45" i="3"/>
  <c r="N44" i="3"/>
  <c r="N43" i="3"/>
  <c r="N42" i="3"/>
  <c r="N41" i="3"/>
  <c r="N40" i="3"/>
  <c r="N39" i="3"/>
  <c r="N38" i="3"/>
  <c r="N37" i="3"/>
  <c r="M35" i="3"/>
  <c r="L35" i="3"/>
  <c r="S33" i="3"/>
  <c r="R34" i="3" s="1"/>
  <c r="R35" i="3" s="1"/>
  <c r="L33" i="3"/>
  <c r="L10" i="3" s="1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M13" i="3"/>
  <c r="N13" i="3" s="1"/>
  <c r="N33" i="3" l="1"/>
  <c r="N10" i="3" s="1"/>
  <c r="M10" i="3"/>
  <c r="N50" i="3"/>
  <c r="N35" i="3"/>
  <c r="N106" i="2"/>
  <c r="N105" i="2"/>
  <c r="N104" i="2"/>
  <c r="M102" i="2"/>
  <c r="L102" i="2"/>
  <c r="N100" i="2"/>
  <c r="N98" i="2" s="1"/>
  <c r="M98" i="2"/>
  <c r="L98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M79" i="2"/>
  <c r="L79" i="2"/>
  <c r="N76" i="2"/>
  <c r="N74" i="2" s="1"/>
  <c r="N72" i="2"/>
  <c r="N71" i="2"/>
  <c r="N70" i="2"/>
  <c r="M68" i="2"/>
  <c r="L68" i="2"/>
  <c r="N66" i="2"/>
  <c r="N65" i="2"/>
  <c r="N64" i="2"/>
  <c r="N63" i="2"/>
  <c r="N62" i="2"/>
  <c r="N61" i="2"/>
  <c r="N60" i="2"/>
  <c r="N59" i="2"/>
  <c r="N58" i="2"/>
  <c r="N57" i="2"/>
  <c r="N56" i="2"/>
  <c r="N55" i="2"/>
  <c r="M53" i="2"/>
  <c r="L53" i="2"/>
  <c r="R52" i="2"/>
  <c r="R53" i="2" s="1"/>
  <c r="S51" i="2"/>
  <c r="L51" i="2"/>
  <c r="N51" i="2" s="1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M31" i="2"/>
  <c r="M28" i="2" s="1"/>
  <c r="L28" i="2"/>
  <c r="N26" i="2"/>
  <c r="N23" i="2" s="1"/>
  <c r="N25" i="2"/>
  <c r="M23" i="2"/>
  <c r="L23" i="2"/>
  <c r="N21" i="2"/>
  <c r="N17" i="2" s="1"/>
  <c r="N20" i="2"/>
  <c r="N19" i="2"/>
  <c r="M17" i="2"/>
  <c r="L17" i="2"/>
  <c r="N15" i="2"/>
  <c r="N12" i="2"/>
  <c r="N10" i="2" s="1"/>
  <c r="M10" i="2"/>
  <c r="L10" i="2"/>
  <c r="N79" i="2" l="1"/>
  <c r="N102" i="2"/>
  <c r="N53" i="2"/>
  <c r="N68" i="2"/>
  <c r="N31" i="2"/>
  <c r="N28" i="2" s="1"/>
  <c r="N104" i="1" l="1"/>
  <c r="N103" i="1"/>
  <c r="N102" i="1"/>
  <c r="N100" i="1"/>
  <c r="M100" i="1"/>
  <c r="L100" i="1"/>
  <c r="N98" i="1"/>
  <c r="N96" i="1"/>
  <c r="M96" i="1"/>
  <c r="L96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M78" i="1"/>
  <c r="L78" i="1"/>
  <c r="N76" i="1"/>
  <c r="N74" i="1" s="1"/>
  <c r="M74" i="1"/>
  <c r="L74" i="1"/>
  <c r="N72" i="1"/>
  <c r="N68" i="1" s="1"/>
  <c r="N71" i="1"/>
  <c r="N70" i="1"/>
  <c r="M68" i="1"/>
  <c r="L68" i="1"/>
  <c r="N66" i="1"/>
  <c r="N65" i="1"/>
  <c r="N64" i="1"/>
  <c r="N63" i="1"/>
  <c r="N62" i="1"/>
  <c r="N61" i="1"/>
  <c r="N60" i="1"/>
  <c r="N59" i="1"/>
  <c r="N58" i="1"/>
  <c r="N57" i="1"/>
  <c r="N56" i="1"/>
  <c r="N53" i="1" s="1"/>
  <c r="N55" i="1"/>
  <c r="M53" i="1"/>
  <c r="L53" i="1"/>
  <c r="S51" i="1"/>
  <c r="R52" i="1" s="1"/>
  <c r="R53" i="1" s="1"/>
  <c r="L51" i="1"/>
  <c r="N51" i="1" s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M31" i="1"/>
  <c r="M28" i="1" s="1"/>
  <c r="L28" i="1"/>
  <c r="N26" i="1"/>
  <c r="N25" i="1"/>
  <c r="M23" i="1"/>
  <c r="L23" i="1"/>
  <c r="N21" i="1"/>
  <c r="N17" i="1" s="1"/>
  <c r="N20" i="1"/>
  <c r="N19" i="1"/>
  <c r="M17" i="1"/>
  <c r="L17" i="1"/>
  <c r="N15" i="1"/>
  <c r="N12" i="1"/>
  <c r="N10" i="1"/>
  <c r="M10" i="1"/>
  <c r="L10" i="1"/>
  <c r="N23" i="1" l="1"/>
  <c r="N78" i="1"/>
  <c r="N31" i="1"/>
  <c r="N28" i="1" s="1"/>
</calcChain>
</file>

<file path=xl/comments1.xml><?xml version="1.0" encoding="utf-8"?>
<comments xmlns="http://schemas.openxmlformats.org/spreadsheetml/2006/main">
  <authors>
    <author>LeiH</author>
  </authors>
  <commentList>
    <comment ref="E88" authorId="0">
      <text>
        <r>
          <rPr>
            <b/>
            <sz val="9"/>
            <color indexed="81"/>
            <rFont val="Tahoma"/>
            <family val="2"/>
          </rPr>
          <t>called by Engr Masangkay 10/1/21</t>
        </r>
      </text>
    </comment>
  </commentList>
</comments>
</file>

<file path=xl/comments2.xml><?xml version="1.0" encoding="utf-8"?>
<comments xmlns="http://schemas.openxmlformats.org/spreadsheetml/2006/main">
  <authors>
    <author>LeiH</author>
  </authors>
  <commentList>
    <comment ref="E87" authorId="0">
      <text>
        <r>
          <rPr>
            <b/>
            <sz val="9"/>
            <color indexed="81"/>
            <rFont val="Tahoma"/>
            <family val="2"/>
          </rPr>
          <t>called by Engr Masangkay 10/1/21</t>
        </r>
      </text>
    </comment>
  </commentList>
</comments>
</file>

<file path=xl/sharedStrings.xml><?xml version="1.0" encoding="utf-8"?>
<sst xmlns="http://schemas.openxmlformats.org/spreadsheetml/2006/main" count="1827" uniqueCount="303">
  <si>
    <t>Annex B</t>
  </si>
  <si>
    <t>SUPPLEMENTAL ANNUAL INVESTMENT PROGRAM (AIP) FY 2021</t>
  </si>
  <si>
    <t>By Program/Project/Activity by Sector</t>
  </si>
  <si>
    <t>As of MARCH 30, 2020</t>
  </si>
  <si>
    <t xml:space="preserve">Province/City/Municipality/Barangay: OCCIDENTAL MINDORO </t>
  </si>
  <si>
    <t xml:space="preserve">      </t>
  </si>
  <si>
    <t>AIP Reference Code           
(1)</t>
  </si>
  <si>
    <t>Program/Project/Activity Description                                                             (2)</t>
  </si>
  <si>
    <t>Implementing Office/    Department 
(3)</t>
  </si>
  <si>
    <t>Schedule of Implementation</t>
  </si>
  <si>
    <t>Expected Outputs                                (6)</t>
  </si>
  <si>
    <t>Funding Source                 (7)</t>
  </si>
  <si>
    <t>AMOUNT                                                                                    
(In Thousand Pesos)</t>
  </si>
  <si>
    <t>AMOUNT of Climate Change expenditure 
(In Thousand Pesos)</t>
  </si>
  <si>
    <t>Start Date      (4)</t>
  </si>
  <si>
    <t>Completion Date                 (5)</t>
  </si>
  <si>
    <t>Personal Services       
(PS)            
(8)</t>
  </si>
  <si>
    <t>Maintenance and Other Operating Expenses (MOOE)          (9)</t>
  </si>
  <si>
    <t>Capital Outlay   
(CO)                       (10)</t>
  </si>
  <si>
    <t>Total                                     (11)             8+9+10</t>
  </si>
  <si>
    <t>Climate Change Adaptation (12)</t>
  </si>
  <si>
    <t>Climate Change Mitigation (13)</t>
  </si>
  <si>
    <t>CC Typology Code           (14)</t>
  </si>
  <si>
    <t>1000-000-1-01-001</t>
  </si>
  <si>
    <t>OFFICE OF THE PROVINCIAL GOVERNOR</t>
  </si>
  <si>
    <t>1000-000-1-01-001-001</t>
  </si>
  <si>
    <t>EXECUTIVE GOVERNANCE PROGRAM</t>
  </si>
  <si>
    <t>1000-000-1-01-001-001-001-S#2</t>
  </si>
  <si>
    <t>Payment of amortization of bank loans</t>
  </si>
  <si>
    <t>PGO</t>
  </si>
  <si>
    <t xml:space="preserve">October </t>
  </si>
  <si>
    <t xml:space="preserve">December </t>
  </si>
  <si>
    <t>Monthly amortization paid</t>
  </si>
  <si>
    <t>20% DF</t>
  </si>
  <si>
    <t>1000-000-1-01-001-015</t>
  </si>
  <si>
    <t>YOUTH AND SPORTS DEVELOPMENT PROGRAMS/ACTIVITIES</t>
  </si>
  <si>
    <t>1000-000-1-01-001-015-001-S#2</t>
  </si>
  <si>
    <t xml:space="preserve">	Support Fund for Youth Organization, Youth Development Programs, Youth Activities and other educational-related purposes. </t>
  </si>
  <si>
    <t>1000-000-1-01-001-015-001-001S#2</t>
  </si>
  <si>
    <t>Support to PUP Operation</t>
  </si>
  <si>
    <t>PGO-YASDO</t>
  </si>
  <si>
    <t>PUP Operation supported</t>
  </si>
  <si>
    <t>GF</t>
  </si>
  <si>
    <t>1000-000-1-01-003</t>
  </si>
  <si>
    <t>SANGGUNIANG PANLALAWIGAN OFFICE</t>
  </si>
  <si>
    <t>1000-000-1-01-003-001</t>
  </si>
  <si>
    <t>LEGISLATIVE PROGRAM</t>
  </si>
  <si>
    <t>1000-000-1-01-003-001-001-S#2</t>
  </si>
  <si>
    <t>Defrayal for personnel compensation and benefits  in promoting the general welfare of the people and providing better quality of services to our constituents.</t>
  </si>
  <si>
    <t>SPO</t>
  </si>
  <si>
    <t>December</t>
  </si>
  <si>
    <t>Legislative Services efficiently delivered</t>
  </si>
  <si>
    <t>1000-000-1-01-003-001-001-001-S#2</t>
  </si>
  <si>
    <t>Upgrading of SP Information System and Infrastructure Development at SP Main 
and Sub-Office                                                                                   (Installation of info and Comm. Tech.Equipment) (Purchase of Office equipment at SP Main and Sub-Office)                                                                      (Procurement of Office Furnitures and Fixtures)</t>
  </si>
  <si>
    <t>Sepember</t>
  </si>
  <si>
    <t>Procured Office Equipment for SP Main and Sub-Office</t>
  </si>
  <si>
    <t>1000-000-1-01-003-001-001-002-S#2</t>
  </si>
  <si>
    <t>Strenghtening of CSO's for Community Participation</t>
  </si>
  <si>
    <t>Empowered different communities to develop new programs</t>
  </si>
  <si>
    <t>1000-000-1-01-015</t>
  </si>
  <si>
    <t>GENERAL SERVICES OFFICE</t>
  </si>
  <si>
    <t>1000-000-1-01-015-001</t>
  </si>
  <si>
    <t>GENERAL SERVICES PROGRAM</t>
  </si>
  <si>
    <t>1000-000-1-01-015-001-001-S#2</t>
  </si>
  <si>
    <t>Additional amount for the Entitlement and other activities related with regards to Real Properties of the PGOM</t>
  </si>
  <si>
    <t>GSO</t>
  </si>
  <si>
    <t>Certificate of Titles - owned by the PGOM</t>
  </si>
  <si>
    <t>1000-000-1-01-015-001-002-S#2</t>
  </si>
  <si>
    <t>Additional amount for the Purchase of One (1) Lot located at Magbay, San Jose, Occidental Mindoro more or less 2,497sq. meters</t>
  </si>
  <si>
    <t>Lot (more or less 2,497 sq.m.)</t>
  </si>
  <si>
    <t>3000-000-1-01-013</t>
  </si>
  <si>
    <t>PROVINCIAL HEALTH OFFICE</t>
  </si>
  <si>
    <t>3000-000-1-01-013-001</t>
  </si>
  <si>
    <t>HEALTH SERVICES PROGRAM</t>
  </si>
  <si>
    <t>3000-000-1-01-013-001-001-S#2</t>
  </si>
  <si>
    <t>COVID RESPONSE:
Capacitate Covid Accepting Hospitals</t>
  </si>
  <si>
    <t>3000-000-1-01-013-001-001-001-S#2</t>
  </si>
  <si>
    <t>Purchase of medical equipment:
    30 High Flow Respirator 11 Mechanical Ventilator   
    1 Ultrasound Machine  35 Cardiac Monitor  
    35 Infusion Pump   4 ECG Machine  
    2 Portable Xray Machine  1 Portable ABG 
    Machine  40 Oxygen Concentrator  
    200 Hospital bed &amp; bedside table   60 Hepa Filter</t>
  </si>
  <si>
    <t>PHO</t>
  </si>
  <si>
    <t>All COVID accepting hosptials (OMPH, SJDH, SSDH, LDH) capacitated with  drugs, medicines and necessary equipment for COVID patients'  treatment and response</t>
  </si>
  <si>
    <t>3000-000-1-01-013-001-001-002-S#2</t>
  </si>
  <si>
    <t>Purchase 3,100 Oxygen Tanks:
    1000 OMPH
    800 SJDH
    800 SSDH
    500 LDH</t>
  </si>
  <si>
    <t>3000-000-1-01-013-001-001-003-S#2</t>
  </si>
  <si>
    <t xml:space="preserve">Regular budget for oxygen refill:
    OMPH- 3600 tanks/month
    SJDH - 4000 tanks/months
    SSDH - 3000 tanks/month
    LDH - 1000 tanks/month
</t>
  </si>
  <si>
    <t>3000-000-1-01-013-001-001-004-S#2</t>
  </si>
  <si>
    <t>Purchase of drugs &amp; medicines and medical supplies</t>
  </si>
  <si>
    <t>3000-000-1-01-013-001-001-005-S#2</t>
  </si>
  <si>
    <t>Purchase of COVID supplies including antiseptic spray, antibacterial soap</t>
  </si>
  <si>
    <t>3000-000-1-01-013-001-001-006-S#2</t>
  </si>
  <si>
    <t>Purchase of Personal Protective Equipment</t>
  </si>
  <si>
    <t>3000-000-1-01-013-001-001-007-S#2</t>
  </si>
  <si>
    <t xml:space="preserve">Increase COVID testing capacity:
    Purchase of 4,500 Rapid Antigen Test Kits
</t>
  </si>
  <si>
    <t>Increased testing capacity of all hospital facilities and COVID Laboratory</t>
  </si>
  <si>
    <t>3000-000-1-01-013-001-001-008-S#2</t>
  </si>
  <si>
    <t xml:space="preserve">    Purchase of 2000 cartridges for Genexpert 
    machine</t>
  </si>
  <si>
    <t>3000-000-1-01-013-001-001-009-S#2</t>
  </si>
  <si>
    <t xml:space="preserve">    Purchase 500 RT PCR sansure kit from PRC</t>
  </si>
  <si>
    <t>3000-000-1-01-013-001-001-010-S#2</t>
  </si>
  <si>
    <t>Increase bed allocation &amp; services for COVID:
    Renovation &amp; equipping of SSDH new 
    COVID ward</t>
  </si>
  <si>
    <t>Increased bed allocation and services for COVID patients's treatment at OMPH, SSDH, SJDH</t>
  </si>
  <si>
    <t>3000-000-1-01-013-001-001-011-S#2</t>
  </si>
  <si>
    <t xml:space="preserve">    Renovation &amp; equipping of SJDH additional 
    COVID ward</t>
  </si>
  <si>
    <t>3000-000-1-01-013-001-001-012-S#2</t>
  </si>
  <si>
    <t xml:space="preserve">    Expansion &amp; construction at OMPH</t>
  </si>
  <si>
    <t>3000-000-1-01-013-001-001-013-S#2</t>
  </si>
  <si>
    <t xml:space="preserve">    Expansion of ER Isolation and Waiting Area</t>
  </si>
  <si>
    <t>ER Isolation and Waiting Area expanded</t>
  </si>
  <si>
    <t>3000-000-1-01-013-001-001-014-S#2</t>
  </si>
  <si>
    <t xml:space="preserve">    Expansion and partision wall for additional 
    25 beds ward</t>
  </si>
  <si>
    <t>Additional 25 beds ward expanded and partition wall constructed</t>
  </si>
  <si>
    <t>3000-000-1-01-013-001-001-015-S#2</t>
  </si>
  <si>
    <t xml:space="preserve">    Construction of Comfort Rooms in ER</t>
  </si>
  <si>
    <t>Comfort Rooms in ER constructed</t>
  </si>
  <si>
    <t>3000-000-1-01-013-001-001-016-S#2</t>
  </si>
  <si>
    <t xml:space="preserve">    Construction of Washing Area at ER</t>
  </si>
  <si>
    <t>Washing Area at ER constructed</t>
  </si>
  <si>
    <t>3000-000-1-01-013-001-001-017-S#2</t>
  </si>
  <si>
    <t>Increase manpower in COVID wards &amp; laboratories
Hiring of additional manpower to COVID wards and laboratories:
    Doctors (9), Nurses (45), Nursing Assistant 
    (55), Institutional Worker (42), 
    Medical Technologists (4)
    Midwife (4), Radiologic Technologist (2)</t>
  </si>
  <si>
    <t xml:space="preserve">Increased manpower requirement </t>
  </si>
  <si>
    <t>3000-000-1-01-013-001-001-018-S#2</t>
  </si>
  <si>
    <t>Ensure continuous power supply:
    1. 250 KVA Gen Set
    2. Fuel</t>
  </si>
  <si>
    <t>Power supply requirement provided</t>
  </si>
  <si>
    <t>3000-000-1-01-013-001-001-019-S#2</t>
  </si>
  <si>
    <t>Additional funds for hospital operations:
    Food Supplies Expense
    Fuel, Oil and Lubricants Expense
    Electricity Expense</t>
  </si>
  <si>
    <t>Additional funds  for the hospital operations and for the delivery of  health service provided for</t>
  </si>
  <si>
    <t>3000-000-1-01-013-001-001-020-S#2</t>
  </si>
  <si>
    <t>Provision of Dormitory/Isolation for Staff
    Rental of Dormitory/Isolation for Staff</t>
  </si>
  <si>
    <t>OMPH</t>
  </si>
  <si>
    <t>October</t>
  </si>
  <si>
    <t>Dormitory/Isolation for Staff provided</t>
  </si>
  <si>
    <t>3000-000-1-01-013-001-001-021-S#2</t>
  </si>
  <si>
    <t>Purchase of Medical, Dental and Laboratory Supplies</t>
  </si>
  <si>
    <t>September</t>
  </si>
  <si>
    <t>Medical, Dental and Laboratory Supplies provided</t>
  </si>
  <si>
    <t>3000-000-1-03-003</t>
  </si>
  <si>
    <t>LUBANG DISTRICT HOSPITAL</t>
  </si>
  <si>
    <t>3000-000-1-03-003-001</t>
  </si>
  <si>
    <t>DIAGNOSTIC AND CURATIVE HEALTH PROGRAMS:</t>
  </si>
  <si>
    <t>3000-000-1-03-003-001-001-S#2</t>
  </si>
  <si>
    <r>
      <t xml:space="preserve">Hiring of New Employees (Cos) for COVID 
Isolation Area:
    2 Medical Specialist </t>
    </r>
    <r>
      <rPr>
        <sz val="9"/>
        <rFont val="Arial Narrow"/>
        <family val="2"/>
      </rPr>
      <t>(Medical Internist/Pulmonologist)</t>
    </r>
    <r>
      <rPr>
        <sz val="10"/>
        <rFont val="Arial Narrow"/>
        <family val="2"/>
      </rPr>
      <t xml:space="preserve">
    4 Medical Officer III
    6 Nurses
    2 Medical Technologists
    2 Respiratory Therapists
    6 Nursing Attendants
    4 Utility Workers</t>
    </r>
  </si>
  <si>
    <t>LDH</t>
  </si>
  <si>
    <t>Manpower for COVID Isolation Area were provided</t>
  </si>
  <si>
    <t>3000-000-1-03-003-001-002-S#2</t>
  </si>
  <si>
    <t>Provision of additional food allowance for COVID patients &amp; quarantined personnel</t>
  </si>
  <si>
    <t>Food for patients and quarantined personnel were provided</t>
  </si>
  <si>
    <t>3000-000-1-03-003-001-003-S#2</t>
  </si>
  <si>
    <t xml:space="preserve">Provision of fuel for Patient Transport Vehicle assigned in Nasugbu, Batangas </t>
  </si>
  <si>
    <t>PTV was provided for transport of patients</t>
  </si>
  <si>
    <t>3000-000-1-03-003-001-004-S#2</t>
  </si>
  <si>
    <t>Procurement of drugs &amp; medicines &amp; medical supplies for COVID 19 patients:
    remdesivir vial, tocilizumab, diazepam, 
    nalbuphine, lagundi syrup, domeperidone, 
    butamirate citrate 50mg tab, azithromycin 500mg 
    tab, azithromycin 125mg tab, acetylcysteine 
    600mg sachet, omeprazole 40mg vial, ceftriaxone 
    1g vial, salbutamol  inhaler, salbutamol + 
    procoterol turbohaler, 0.9% naci 1000 ml, 
    dexamethasone 8mg vial, paracetamol 300mg 
    amp, sodium ascorbate + zinc cap, cefuroxime 
    750mg vial, cholecalciferol cap</t>
  </si>
  <si>
    <t>Drugs/medicines and medical supplies were made available</t>
  </si>
  <si>
    <t>3000-000-1-03-003-001-005-S#2</t>
  </si>
  <si>
    <t>Procurement of Additional Medical, Dental Supplies:
    Laboratory Supplies (UDS)
    Refill of Medical Oxygen
    X-ray and Laboratory Supplies</t>
  </si>
  <si>
    <t>Additional medical, dental supplies provided</t>
  </si>
  <si>
    <t>3000-000-1-03-003-001-006-S#2</t>
  </si>
  <si>
    <t>Provision of new medical equipment/supplies for COVID 19 patients: 
    100 cyl Oxygen Tanks with Oxygen Gauge, 
    1 unit ECG Machine, 1 unit Mechanical Ventilator,   
    1 unit ABG Machine, COVID 19 Antigen Test Kits, 
    PPEs, 20 units Electric Fan, 3 units Refrigerator 
    for Nurse Station &amp; Quarantine Room of 
    employees, 3 units Television Set for COVID 
    areas, Nurses Station &amp; Quarantine rooms, 
    10 units Bedside Table, 100 pcs Chairs for Waiting 
    Areas, Bedsheets/Linen, IV Stand, Personal Kit    
    Set (Pale, Dipper, Bedfan, Soap, toothbrush, 
    Towel, pillow), 6 units Tents, 10 pcs BP Apparatus 
    for Pedia &amp; Adult with stethoscope, 10 pcs 
    Thermal Scanner (Infrared thermometer), 5 units 
    Automatic alcohol dispenser with thermal scanner 
    with heavy duty stand, 1 unit Oxygen carrier, 
    7 units Intercom for COVID rooms, 5 units Foot 
    Operated Waste bin for Covid Isolation, 15 pcs 
    Cadaver bag, 10 units Hospital Bed with Mattress</t>
  </si>
  <si>
    <t>Medical equipment and supplies were provided to COVID 19 patients</t>
  </si>
  <si>
    <t>3000-000-1-03-003-001-007-S#2</t>
  </si>
  <si>
    <t>Renovation and repair of existing COVID 19 isolation area: 
    Comfort Room
    Water and Electric Supply
    Barrier/ Accordion</t>
  </si>
  <si>
    <t>Comfortable COVID 19 Isolation Area were provided</t>
  </si>
  <si>
    <t>3000-000-1-03-003-001-008-S#2</t>
  </si>
  <si>
    <t>Renovation of Triage Area:  
    Additional 2-3 more rooms</t>
  </si>
  <si>
    <t>Spacious Triage Area were provided</t>
  </si>
  <si>
    <t>3000-000-1-03-003-001-009-S#2</t>
  </si>
  <si>
    <t>Construction of waiting area for triage and OPD patients</t>
  </si>
  <si>
    <t>Waiting areas were provided</t>
  </si>
  <si>
    <t>3000-000-1-03-003-001-010-S#2</t>
  </si>
  <si>
    <t xml:space="preserve">Construction of dormitory for quarantine of COVID staff </t>
  </si>
  <si>
    <t>Dormitories were provided</t>
  </si>
  <si>
    <t>3000-000-1-03-003-001-011-S#2</t>
  </si>
  <si>
    <t>Construction of new COVID Isolation Facility</t>
  </si>
  <si>
    <t>COVID Isolation Facility were provided</t>
  </si>
  <si>
    <t>3000-000-1-03-003-001-012-S#2</t>
  </si>
  <si>
    <t>Construction of comfort room for male and female at OPD</t>
  </si>
  <si>
    <t>Comfort Rooms were provided and Licensing requirement were complied</t>
  </si>
  <si>
    <t>3000-000-1-03-006</t>
  </si>
  <si>
    <t>SAN JOSE DISTRICT HOSPITAL</t>
  </si>
  <si>
    <t>3000-000-1-03-006-001</t>
  </si>
  <si>
    <t xml:space="preserve">DIAGNOSTIC AND CURATIVE HEALTH PROGRAM </t>
  </si>
  <si>
    <t>3000-000-1-03-006-001-001-S#2</t>
  </si>
  <si>
    <t>A. 1 Implementation of DOH Staffing pattern
Strengthening of Human Resource Management Contractual: 
    Medical Officer III (6) (P  35,000.00)
    Nurse (16) (P  25,000.00)
    Nursing Attendants (15) (P 8,000.00) 
    Radiologic Technician (2) (P 18,500.00)
    Institutional Worker (10) (P 6,600.00)</t>
  </si>
  <si>
    <t>SJDH</t>
  </si>
  <si>
    <t>Add. Manpower  for 40 COVID Isolation beds</t>
  </si>
  <si>
    <t>3000-000-1-03-006-001-002-S#2</t>
  </si>
  <si>
    <t>A.2 Operational expenses for the delivery of a health service in the community:
    Food Supplies Expense 
    Fuel, Oil &amp; Lubricants Expenses
    Medical Supplies Expense
    Drugs and Medicines Supplies Expense</t>
  </si>
  <si>
    <t>Health Services Delivered</t>
  </si>
  <si>
    <t>3000-000-1-03-006-001-003-S#2</t>
  </si>
  <si>
    <t xml:space="preserve">A.3 Facility Improvement and Enhancement Project: 
    Purchase of Hospital Apparatus 
    Portable X-ray 
    Ultrasound </t>
  </si>
  <si>
    <t xml:space="preserve">New Hospital Apparatus has purchased </t>
  </si>
  <si>
    <t xml:space="preserve">   </t>
  </si>
  <si>
    <t>3000-000-1-01-014</t>
  </si>
  <si>
    <t>PROVINCIAL SOCIAL WELFARE AND DEVELOPMENT OFFICE</t>
  </si>
  <si>
    <t>3000-000-1-01-014-001</t>
  </si>
  <si>
    <t>SOCIAL WELFARE AND DEVELOPMENT PROGRAM</t>
  </si>
  <si>
    <t>3000-000-1-01-014-001-001-S#2</t>
  </si>
  <si>
    <t>Aid to Individual in Crisis Situation</t>
  </si>
  <si>
    <t>PSWDO</t>
  </si>
  <si>
    <t>January</t>
  </si>
  <si>
    <t>Provide emergency financial asisstance for medical emergencies, laboratory fees, burial, and other forms of crisis situation to indigent persons/ families</t>
  </si>
  <si>
    <t>8000-000-1-01-008</t>
  </si>
  <si>
    <t>PROVINCIAL ENGINEER'S OFFICE</t>
  </si>
  <si>
    <t>8000-000-1-01-008-001</t>
  </si>
  <si>
    <t>ENGINEERING AND INFRASTRUCTURE MANAGEMENT PROGRAM</t>
  </si>
  <si>
    <t>8000-000-1-01-008-001-001-S#2</t>
  </si>
  <si>
    <t xml:space="preserve">Improvement of San Jose District Hospital (Phase I)  (Const. of Waiting Area and Improvement of Doctor's Quarter) </t>
  </si>
  <si>
    <t>PEO</t>
  </si>
  <si>
    <t>12 X 24M</t>
  </si>
  <si>
    <t>8000-000-1-01-008-001-002-S#2</t>
  </si>
  <si>
    <t>Improvement of San Jose District Hospital        (Phase II) Construction of Mangyan Hall and Fabrication and Installation of Partiion Wall</t>
  </si>
  <si>
    <t>9M X 15M</t>
  </si>
  <si>
    <t>8000-000-1-01-008-001-003-S#2</t>
  </si>
  <si>
    <t>Concreting of San Jose District Hospital Service Road</t>
  </si>
  <si>
    <t>500 LM</t>
  </si>
  <si>
    <t>8000-000-1-01-008-001-004-S#2</t>
  </si>
  <si>
    <t>Siphoning of 14 Septic Tanks</t>
  </si>
  <si>
    <t>8000-000-1-01-008-001-005-S#2</t>
  </si>
  <si>
    <t>Construction of Multi-purpose Hall (Phase II) at So. Cebu, Ligaya, Sablayan</t>
  </si>
  <si>
    <t>18mx17m concrete slab, plastering and painting</t>
  </si>
  <si>
    <t>8000-000-1-01-008-001-006-S#2</t>
  </si>
  <si>
    <t>Rehabilitation of Provincial Jail, San Jose</t>
  </si>
  <si>
    <t>9.2 x 27.5 roofing works</t>
  </si>
  <si>
    <t>GF/
20% DF</t>
  </si>
  <si>
    <t>8000-000-1-01-008-001-007-S#2</t>
  </si>
  <si>
    <t>Improvement of Multipurpose Hall, Capitol, Mamburao</t>
  </si>
  <si>
    <t>188.38 sqm</t>
  </si>
  <si>
    <t>8000-000-1-01-008-001-008-S#2</t>
  </si>
  <si>
    <t xml:space="preserve">Construction of SSDH Water System, Sablayan </t>
  </si>
  <si>
    <t>lot</t>
  </si>
  <si>
    <t>8000-000-1-01-008-001-009-S#2</t>
  </si>
  <si>
    <t>Rehabilitation/Improvement of Existing Water System at So. Kalansan, Brgy Mananao, Paluan</t>
  </si>
  <si>
    <t>8000-000-1-01-008-001-010-S#2</t>
  </si>
  <si>
    <t>Construction of Ugnayan Center at Murtha, San Jose</t>
  </si>
  <si>
    <t>40 sqm</t>
  </si>
  <si>
    <t>8000-000-1-01-008-001-011-S#2</t>
  </si>
  <si>
    <t>Additional Works for Multipurpose Building at Malisbong, Sablayan</t>
  </si>
  <si>
    <t>Additional Works for Multipurpose Building at Malisbong, Sablayan done</t>
  </si>
  <si>
    <t>8000-000-1-01-008-001-012-S#2</t>
  </si>
  <si>
    <t>Improvement of SSDH (Installation of Partition Wall)</t>
  </si>
  <si>
    <t>Partition wall installed</t>
  </si>
  <si>
    <t>8000-000-1-01-008-001-013-S#2</t>
  </si>
  <si>
    <t>Completion of Multipurpose Hall, Brgy. 3, Paluan</t>
  </si>
  <si>
    <t>Multipurpose Hall completed</t>
  </si>
  <si>
    <t>8000-000-1-01-008-001-014-S#2</t>
  </si>
  <si>
    <t>Construction of Regional Office of Professional Regulation Commission</t>
  </si>
  <si>
    <t>Regional Office of Professional Regulation Commission constructed</t>
  </si>
  <si>
    <t>8000-000-1-01-008-001-015-S#2</t>
  </si>
  <si>
    <t>Construction of Seaport at Tambo, Brgy. Ambil, Looc</t>
  </si>
  <si>
    <t>Seaport constructed</t>
  </si>
  <si>
    <t>NGA</t>
  </si>
  <si>
    <t>8000-000-1-01-017</t>
  </si>
  <si>
    <t>OFFICE OF THE PROVINCIAL VETERINARIAN</t>
  </si>
  <si>
    <t>8000-000-1-01-017-001</t>
  </si>
  <si>
    <t>VETERINARY SERVICES PROGRAM</t>
  </si>
  <si>
    <t>8000-000-1-01-017-001-001-S#2</t>
  </si>
  <si>
    <t>Purchase of cold chain storage for anti-rabies vacine of animals</t>
  </si>
  <si>
    <t>PVET</t>
  </si>
  <si>
    <t>Cold chain storage purchased</t>
  </si>
  <si>
    <t>9000-000-1-03-008</t>
  </si>
  <si>
    <t>PROVINCIAL DISASTER RISK REDUCTION               
MANAGEMENT OFFICE</t>
  </si>
  <si>
    <t>9000-000-1-03-008-001</t>
  </si>
  <si>
    <t>DISASTER RISK REDUCTION MANAGEMENT PROGRAM</t>
  </si>
  <si>
    <t>9000-000-1-03-008-001-001-S#2</t>
  </si>
  <si>
    <t>Pro-active and effective PDRRMO</t>
  </si>
  <si>
    <t>PDRRMO</t>
  </si>
  <si>
    <t>Basic services delivered</t>
  </si>
  <si>
    <t>GF/5% CF</t>
  </si>
  <si>
    <t>9000-000-1-03-008-001-0012S#2</t>
  </si>
  <si>
    <t>Provision of customized rescue vehicle</t>
  </si>
  <si>
    <t>4 customized rescue vehicle</t>
  </si>
  <si>
    <t>5% CF, NDRRMF, PCSO, PAGCOR, Office of the President</t>
  </si>
  <si>
    <t>9000-000-1-03-008-001-003-S#2</t>
  </si>
  <si>
    <t>Construction of Multi-purpose/Evacuation Centers at Sablayan, San Jose, and Lubang</t>
  </si>
  <si>
    <t>3 MP/Ecs constructed</t>
  </si>
  <si>
    <t>NDRRMF, PCSO, PAGCOR, Office of the President, DPWH, 
5% CF</t>
  </si>
  <si>
    <t>Prepared by:</t>
  </si>
  <si>
    <t>Attested:</t>
  </si>
  <si>
    <t>ANTHONY A. DANTIS</t>
  </si>
  <si>
    <t>MANUEL T. TRIA, JR.</t>
  </si>
  <si>
    <t>EDUARDO B. GADIANO</t>
  </si>
  <si>
    <t xml:space="preserve">      Planning Officer</t>
  </si>
  <si>
    <t>Budget Officer</t>
  </si>
  <si>
    <t>Local Chief Executive</t>
  </si>
  <si>
    <t>200m</t>
  </si>
  <si>
    <t>Rehabilitation/improvement of Caguray Road, Magsaysay</t>
  </si>
  <si>
    <t>Purchase of medical equipment:
    High Flow Respirator, Mechanical Ventilator   
    Ultrasound Machine, Cardiac Monitor  
    Infusion Pump, ECG Machine  
    Portable Xray Machine, Portable ABG 
    Machine, Oxygen Concentrator  
    Hospital bed &amp; bedside table, Hepa Filter</t>
  </si>
  <si>
    <t>Purchase 3,100 Oxygen Tanks for OMPH, SJDH
SSDH, LDH</t>
  </si>
  <si>
    <t xml:space="preserve">Regular budget for oxygen refill for OMPH, SJDH 
SSDH, LDH
</t>
  </si>
  <si>
    <t xml:space="preserve">Increase COVID testing capacity:
    Purchase of Rapid Antigen Test Kits
</t>
  </si>
  <si>
    <t xml:space="preserve">    Purchase RT PCR sansure kit from PRC</t>
  </si>
  <si>
    <t>Purchase of cartridges for Genexpert machine</t>
  </si>
  <si>
    <t>Increase manpower in COVID wards &amp; laboratories
Hiring of additional manpower to COVID wards and laboratories:
    Doctors, Nurses, Nursing Assistant, Institutional  
    Worker, Medical Technologists,
    Midwife, Radiologic Technologist</t>
  </si>
  <si>
    <r>
      <t xml:space="preserve">Hiring of New Employees (Cos) for COVID 
Isolation Area:
    Medical Specialist </t>
    </r>
    <r>
      <rPr>
        <sz val="9"/>
        <rFont val="Arial Narrow"/>
        <family val="2"/>
      </rPr>
      <t>(Medical Internist/Pulmonologist)</t>
    </r>
    <r>
      <rPr>
        <sz val="10"/>
        <rFont val="Arial Narrow"/>
        <family val="2"/>
      </rPr>
      <t xml:space="preserve">
    Medical Officer III
    Nurses
    Medical Technologists
    Respiratory Therapists
    Nursing Attendants
    Utility Workers</t>
    </r>
  </si>
  <si>
    <t>A. 1 Implementation of DOH Staffing pattern
Strengthening of Human Resource Management Contractual: 
    Medical Officer III (P35,000.00)
    Nurse (P25,000.00)
    Nursing Attendants (P8,000.00) 
    Radiologic Technician (P18,500.00)
    Institutional Worker (P6,600.00)</t>
  </si>
  <si>
    <t>Provision of maintenance medicines and regular check-up for seriously ill senior citizens</t>
  </si>
  <si>
    <t>PSWDO/
PGO-OSCA</t>
  </si>
  <si>
    <t xml:space="preserve">February </t>
  </si>
  <si>
    <t>100% of identified seriously ill SC underwent regular check-up nad provided needed medicines</t>
  </si>
  <si>
    <t>1% SC/PWD</t>
  </si>
  <si>
    <t>3000-000-1-01-014-001-002-S#2</t>
  </si>
  <si>
    <t>GF/20% DF</t>
  </si>
  <si>
    <t>8000-000-1-01-008-001-016-S#2</t>
  </si>
  <si>
    <t>Upgrading/Improvement of Tuban - Batong Buhay Road, Sablayan</t>
  </si>
  <si>
    <t>2,200km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</si>
</sst>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1"/>
      <name val="Arial Narrow"/>
      <family val="2"/>
    </font>
    <font>
      <b/>
      <i/>
      <sz val="10"/>
      <name val="Arial Narrow"/>
      <family val="2"/>
    </font>
    <font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9"/>
      <name val="Arial Narrow"/>
      <family val="2"/>
    </font>
    <font>
      <sz val="10"/>
      <color theme="1"/>
      <name val="Arial"/>
      <family val="2"/>
    </font>
    <font>
      <sz val="10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b/>
      <u/>
      <sz val="11"/>
      <color theme="1"/>
      <name val="Arial Narrow"/>
      <family val="2"/>
    </font>
    <font>
      <b/>
      <sz val="10"/>
      <color rgb="FFFF0000"/>
      <name val="Arial Narrow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5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3" fontId="2" fillId="0" borderId="0" xfId="1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3" fontId="2" fillId="0" borderId="0" xfId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43" fontId="5" fillId="2" borderId="2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7" xfId="0" applyFont="1" applyFill="1" applyBorder="1" applyAlignment="1">
      <alignment vertical="top"/>
    </xf>
    <xf numFmtId="0" fontId="4" fillId="0" borderId="7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43" fontId="5" fillId="0" borderId="5" xfId="1" applyFont="1" applyBorder="1" applyAlignment="1">
      <alignment horizontal="center" vertical="top" wrapText="1"/>
    </xf>
    <xf numFmtId="0" fontId="6" fillId="0" borderId="6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7" xfId="0" applyFont="1" applyBorder="1" applyAlignment="1">
      <alignment vertical="top" wrapText="1"/>
    </xf>
    <xf numFmtId="0" fontId="9" fillId="0" borderId="7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/>
    </xf>
    <xf numFmtId="0" fontId="6" fillId="0" borderId="5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43" fontId="6" fillId="0" borderId="5" xfId="1" applyFont="1" applyBorder="1" applyAlignment="1">
      <alignment horizontal="center" vertical="top" wrapText="1"/>
    </xf>
    <xf numFmtId="43" fontId="6" fillId="0" borderId="5" xfId="0" applyNumberFormat="1" applyFont="1" applyBorder="1" applyAlignment="1">
      <alignment vertical="top"/>
    </xf>
    <xf numFmtId="0" fontId="11" fillId="0" borderId="5" xfId="0" applyFont="1" applyBorder="1" applyAlignment="1">
      <alignment horizontal="center" vertical="top" wrapText="1"/>
    </xf>
    <xf numFmtId="0" fontId="9" fillId="0" borderId="7" xfId="0" applyFont="1" applyBorder="1" applyAlignment="1">
      <alignment vertical="top" wrapText="1"/>
    </xf>
    <xf numFmtId="0" fontId="9" fillId="0" borderId="7" xfId="0" applyFont="1" applyBorder="1" applyAlignment="1">
      <alignment horizontal="center" vertical="top"/>
    </xf>
    <xf numFmtId="0" fontId="9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top"/>
    </xf>
    <xf numFmtId="0" fontId="9" fillId="0" borderId="5" xfId="0" applyFont="1" applyBorder="1" applyAlignment="1">
      <alignment vertical="top"/>
    </xf>
    <xf numFmtId="43" fontId="9" fillId="0" borderId="5" xfId="1" applyFont="1" applyBorder="1" applyAlignment="1">
      <alignment vertical="top"/>
    </xf>
    <xf numFmtId="0" fontId="3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43" fontId="5" fillId="2" borderId="5" xfId="1" applyFont="1" applyFill="1" applyBorder="1" applyAlignment="1">
      <alignment horizontal="center" vertical="top" wrapText="1"/>
    </xf>
    <xf numFmtId="0" fontId="2" fillId="0" borderId="6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6" fillId="0" borderId="5" xfId="0" applyFont="1" applyFill="1" applyBorder="1" applyAlignment="1">
      <alignment horizontal="center" vertical="top"/>
    </xf>
    <xf numFmtId="43" fontId="6" fillId="0" borderId="5" xfId="1" applyFont="1" applyFill="1" applyBorder="1" applyAlignment="1">
      <alignment horizontal="center" vertical="top"/>
    </xf>
    <xf numFmtId="0" fontId="11" fillId="0" borderId="4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6" fillId="0" borderId="9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4" xfId="0" applyFont="1" applyBorder="1" applyAlignment="1">
      <alignment vertical="top" wrapText="1"/>
    </xf>
    <xf numFmtId="0" fontId="6" fillId="0" borderId="4" xfId="0" applyFont="1" applyFill="1" applyBorder="1" applyAlignment="1">
      <alignment horizontal="center" vertical="top"/>
    </xf>
    <xf numFmtId="43" fontId="9" fillId="0" borderId="4" xfId="0" applyNumberFormat="1" applyFont="1" applyBorder="1" applyAlignment="1">
      <alignment vertical="top"/>
    </xf>
    <xf numFmtId="0" fontId="12" fillId="0" borderId="4" xfId="0" applyFont="1" applyBorder="1" applyAlignment="1">
      <alignment vertical="top"/>
    </xf>
    <xf numFmtId="43" fontId="9" fillId="0" borderId="4" xfId="0" applyNumberFormat="1" applyFont="1" applyBorder="1" applyAlignment="1">
      <alignment horizontal="center" vertical="top"/>
    </xf>
    <xf numFmtId="43" fontId="6" fillId="0" borderId="4" xfId="0" applyNumberFormat="1" applyFont="1" applyBorder="1" applyAlignment="1">
      <alignment vertical="top"/>
    </xf>
    <xf numFmtId="0" fontId="5" fillId="0" borderId="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43" fontId="6" fillId="0" borderId="5" xfId="1" applyFont="1" applyBorder="1" applyAlignment="1">
      <alignment horizontal="left" vertical="top" wrapText="1"/>
    </xf>
    <xf numFmtId="43" fontId="5" fillId="2" borderId="5" xfId="0" applyNumberFormat="1" applyFont="1" applyFill="1" applyBorder="1" applyAlignment="1">
      <alignment horizontal="center" vertical="top" wrapText="1"/>
    </xf>
    <xf numFmtId="0" fontId="7" fillId="0" borderId="0" xfId="2" applyFont="1" applyFill="1" applyBorder="1" applyAlignment="1">
      <alignment vertical="top"/>
    </xf>
    <xf numFmtId="0" fontId="6" fillId="0" borderId="0" xfId="2" applyFont="1" applyFill="1" applyBorder="1" applyAlignment="1">
      <alignment vertical="top"/>
    </xf>
    <xf numFmtId="0" fontId="6" fillId="0" borderId="7" xfId="2" applyFont="1" applyFill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3" fillId="2" borderId="5" xfId="0" applyFont="1" applyFill="1" applyBorder="1" applyAlignment="1">
      <alignment vertical="top"/>
    </xf>
    <xf numFmtId="0" fontId="2" fillId="2" borderId="5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vertical="top"/>
    </xf>
    <xf numFmtId="43" fontId="3" fillId="2" borderId="5" xfId="1" applyFont="1" applyFill="1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/>
    </xf>
    <xf numFmtId="0" fontId="6" fillId="0" borderId="5" xfId="0" applyFont="1" applyBorder="1" applyAlignment="1">
      <alignment vertical="top"/>
    </xf>
    <xf numFmtId="43" fontId="6" fillId="0" borderId="5" xfId="1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5" xfId="0" applyFont="1" applyBorder="1" applyAlignment="1">
      <alignment horizontal="left" vertical="top" wrapText="1"/>
    </xf>
    <xf numFmtId="0" fontId="13" fillId="0" borderId="0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6" fillId="0" borderId="9" xfId="0" applyFont="1" applyBorder="1" applyAlignment="1">
      <alignment horizontal="center" vertical="top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/>
    </xf>
    <xf numFmtId="43" fontId="6" fillId="0" borderId="4" xfId="1" applyFont="1" applyFill="1" applyBorder="1" applyAlignment="1">
      <alignment vertical="top"/>
    </xf>
    <xf numFmtId="43" fontId="6" fillId="0" borderId="4" xfId="1" applyFont="1" applyBorder="1" applyAlignment="1">
      <alignment vertical="top" wrapText="1"/>
    </xf>
    <xf numFmtId="0" fontId="6" fillId="0" borderId="6" xfId="0" applyFont="1" applyBorder="1" applyAlignment="1">
      <alignment horizontal="center" vertical="top"/>
    </xf>
    <xf numFmtId="0" fontId="6" fillId="0" borderId="4" xfId="0" applyFont="1" applyFill="1" applyBorder="1" applyAlignment="1">
      <alignment horizontal="left" vertical="top" wrapText="1"/>
    </xf>
    <xf numFmtId="43" fontId="6" fillId="0" borderId="4" xfId="1" applyFont="1" applyBorder="1" applyAlignment="1">
      <alignment vertical="top"/>
    </xf>
    <xf numFmtId="0" fontId="6" fillId="0" borderId="7" xfId="0" applyFont="1" applyFill="1" applyBorder="1" applyAlignment="1">
      <alignment horizontal="left" vertical="top" wrapText="1"/>
    </xf>
    <xf numFmtId="0" fontId="6" fillId="0" borderId="5" xfId="0" quotePrefix="1" applyFont="1" applyBorder="1" applyAlignment="1">
      <alignment horizontal="center" vertical="top"/>
    </xf>
    <xf numFmtId="43" fontId="6" fillId="0" borderId="0" xfId="1" applyFont="1" applyBorder="1" applyAlignment="1">
      <alignment vertical="top"/>
    </xf>
    <xf numFmtId="43" fontId="6" fillId="0" borderId="0" xfId="0" applyNumberFormat="1" applyFont="1" applyBorder="1" applyAlignment="1">
      <alignment vertical="top"/>
    </xf>
    <xf numFmtId="0" fontId="6" fillId="2" borderId="5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vertical="top"/>
    </xf>
    <xf numFmtId="0" fontId="6" fillId="0" borderId="4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top" wrapText="1"/>
    </xf>
    <xf numFmtId="49" fontId="3" fillId="2" borderId="6" xfId="0" applyNumberFormat="1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vertical="top" wrapText="1"/>
    </xf>
    <xf numFmtId="43" fontId="3" fillId="2" borderId="5" xfId="0" applyNumberFormat="1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vertical="top"/>
    </xf>
    <xf numFmtId="0" fontId="4" fillId="0" borderId="7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43" fontId="5" fillId="0" borderId="5" xfId="1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/>
    </xf>
    <xf numFmtId="43" fontId="2" fillId="0" borderId="5" xfId="1" applyFont="1" applyBorder="1" applyAlignment="1">
      <alignment vertical="top"/>
    </xf>
    <xf numFmtId="43" fontId="2" fillId="0" borderId="5" xfId="0" applyNumberFormat="1" applyFont="1" applyBorder="1" applyAlignment="1">
      <alignment vertical="top" wrapText="1"/>
    </xf>
    <xf numFmtId="0" fontId="11" fillId="0" borderId="7" xfId="0" applyFont="1" applyBorder="1" applyAlignment="1">
      <alignment horizontal="center" vertical="top" wrapText="1"/>
    </xf>
    <xf numFmtId="43" fontId="6" fillId="0" borderId="5" xfId="1" applyFont="1" applyFill="1" applyBorder="1" applyAlignment="1">
      <alignment vertical="top"/>
    </xf>
    <xf numFmtId="0" fontId="6" fillId="0" borderId="4" xfId="0" quotePrefix="1" applyFont="1" applyBorder="1" applyAlignment="1">
      <alignment horizontal="center" vertical="top"/>
    </xf>
    <xf numFmtId="43" fontId="5" fillId="0" borderId="5" xfId="0" applyNumberFormat="1" applyFont="1" applyBorder="1" applyAlignment="1">
      <alignment horizontal="center" vertical="top" wrapText="1"/>
    </xf>
    <xf numFmtId="43" fontId="13" fillId="0" borderId="0" xfId="0" applyNumberFormat="1" applyFont="1" applyBorder="1" applyAlignment="1">
      <alignment vertical="top"/>
    </xf>
    <xf numFmtId="0" fontId="6" fillId="0" borderId="7" xfId="0" applyFont="1" applyFill="1" applyBorder="1" applyAlignment="1">
      <alignment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5" xfId="0" quotePrefix="1" applyFont="1" applyFill="1" applyBorder="1" applyAlignment="1">
      <alignment horizontal="center" vertical="top"/>
    </xf>
    <xf numFmtId="0" fontId="2" fillId="0" borderId="7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43" fontId="6" fillId="0" borderId="0" xfId="1" applyFont="1" applyFill="1" applyBorder="1" applyAlignment="1">
      <alignment vertical="top"/>
    </xf>
    <xf numFmtId="0" fontId="5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3" fontId="2" fillId="0" borderId="0" xfId="0" applyNumberFormat="1" applyFont="1" applyBorder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9" fillId="0" borderId="0" xfId="0" applyFont="1"/>
    <xf numFmtId="0" fontId="16" fillId="0" borderId="0" xfId="0" applyFont="1"/>
    <xf numFmtId="0" fontId="9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43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top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0" fontId="6" fillId="0" borderId="7" xfId="0" applyFont="1" applyFill="1" applyBorder="1" applyAlignment="1">
      <alignment horizontal="center" vertical="top" wrapText="1"/>
    </xf>
    <xf numFmtId="43" fontId="6" fillId="0" borderId="7" xfId="1" applyFont="1" applyFill="1" applyBorder="1" applyAlignment="1">
      <alignment vertical="top"/>
    </xf>
    <xf numFmtId="0" fontId="18" fillId="0" borderId="7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2" xfId="2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49" fontId="3" fillId="2" borderId="5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3" fillId="2" borderId="6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1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5" xfId="0" applyFont="1" applyBorder="1" applyAlignment="1">
      <alignment vertical="top" wrapText="1"/>
    </xf>
    <xf numFmtId="43" fontId="9" fillId="0" borderId="5" xfId="0" applyNumberFormat="1" applyFont="1" applyBorder="1" applyAlignment="1">
      <alignment vertical="top"/>
    </xf>
    <xf numFmtId="0" fontId="12" fillId="0" borderId="5" xfId="0" applyFont="1" applyBorder="1" applyAlignment="1">
      <alignment vertical="top"/>
    </xf>
    <xf numFmtId="43" fontId="9" fillId="0" borderId="5" xfId="0" applyNumberFormat="1" applyFont="1" applyBorder="1" applyAlignment="1">
      <alignment horizontal="center" vertical="top"/>
    </xf>
    <xf numFmtId="0" fontId="6" fillId="0" borderId="9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43" fontId="6" fillId="0" borderId="4" xfId="1" applyFont="1" applyFill="1" applyBorder="1" applyAlignment="1">
      <alignment horizontal="center" vertical="top"/>
    </xf>
    <xf numFmtId="43" fontId="6" fillId="0" borderId="5" xfId="1" applyFont="1" applyBorder="1" applyAlignment="1">
      <alignment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4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</cellXfs>
  <cellStyles count="3">
    <cellStyle name="Comma" xfId="1" builtinId="3"/>
    <cellStyle name="Normal" xfId="0" builtinId="0"/>
    <cellStyle name="Normal 2 1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00B0F0"/>
  </sheetPr>
  <dimension ref="A1:CI129"/>
  <sheetViews>
    <sheetView tabSelected="1" view="pageBreakPreview" topLeftCell="A101" zoomScaleNormal="100" zoomScaleSheetLayoutView="100" workbookViewId="0">
      <selection activeCell="A106" sqref="A106"/>
    </sheetView>
  </sheetViews>
  <sheetFormatPr defaultRowHeight="16.5" x14ac:dyDescent="0.25"/>
  <cols>
    <col min="1" max="1" width="11.28515625" style="1" customWidth="1"/>
    <col min="2" max="2" width="1.5703125" style="3" customWidth="1"/>
    <col min="3" max="3" width="2.5703125" style="2" customWidth="1"/>
    <col min="4" max="4" width="4.28515625" style="2" customWidth="1"/>
    <col min="5" max="5" width="35.7109375" style="2" customWidth="1"/>
    <col min="6" max="6" width="11" style="2" customWidth="1"/>
    <col min="7" max="7" width="8.140625" style="2" customWidth="1"/>
    <col min="8" max="8" width="9.7109375" style="2" customWidth="1"/>
    <col min="9" max="9" width="16.85546875" style="2" customWidth="1"/>
    <col min="10" max="10" width="10.42578125" style="2" customWidth="1"/>
    <col min="11" max="11" width="7.7109375" style="1" customWidth="1"/>
    <col min="12" max="12" width="11.42578125" style="1" customWidth="1"/>
    <col min="13" max="13" width="11.28515625" style="8" customWidth="1"/>
    <col min="14" max="14" width="11.42578125" style="1" customWidth="1"/>
    <col min="15" max="15" width="9.5703125" style="1" customWidth="1"/>
    <col min="16" max="16" width="8.7109375" style="1" customWidth="1"/>
    <col min="17" max="17" width="8.5703125" style="1" customWidth="1"/>
    <col min="18" max="18" width="13.28515625" style="1" customWidth="1"/>
    <col min="19" max="19" width="13.7109375" style="1" customWidth="1"/>
    <col min="20" max="21" width="12.42578125" style="1" bestFit="1" customWidth="1"/>
    <col min="22" max="16384" width="9.140625" style="1"/>
  </cols>
  <sheetData>
    <row r="1" spans="1:87" ht="14.25" customHeight="1" x14ac:dyDescent="0.25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</row>
    <row r="2" spans="1:87" x14ac:dyDescent="0.25">
      <c r="A2" s="204" t="s">
        <v>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</row>
    <row r="3" spans="1:87" x14ac:dyDescent="0.25">
      <c r="A3" s="204" t="s">
        <v>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</row>
    <row r="4" spans="1:87" hidden="1" x14ac:dyDescent="0.25">
      <c r="A4" s="204" t="s">
        <v>3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</row>
    <row r="5" spans="1:87" ht="6" customHeight="1" x14ac:dyDescent="0.25">
      <c r="A5" s="2"/>
      <c r="K5" s="2"/>
      <c r="L5" s="2"/>
      <c r="M5" s="4"/>
      <c r="N5" s="2"/>
      <c r="O5" s="2"/>
      <c r="P5" s="2"/>
      <c r="Q5" s="2"/>
    </row>
    <row r="6" spans="1:87" x14ac:dyDescent="0.25">
      <c r="A6" s="5" t="s">
        <v>4</v>
      </c>
      <c r="B6" s="6"/>
      <c r="C6" s="7"/>
      <c r="D6" s="7"/>
      <c r="E6" s="7"/>
      <c r="F6" s="7"/>
    </row>
    <row r="7" spans="1:87" ht="6" customHeight="1" x14ac:dyDescent="0.25">
      <c r="A7" s="5" t="s">
        <v>5</v>
      </c>
      <c r="B7" s="6"/>
      <c r="C7" s="7"/>
      <c r="D7" s="7"/>
      <c r="E7" s="7"/>
      <c r="F7" s="7"/>
    </row>
    <row r="8" spans="1:87" s="10" customFormat="1" ht="39.75" customHeight="1" x14ac:dyDescent="0.25">
      <c r="A8" s="205" t="s">
        <v>6</v>
      </c>
      <c r="B8" s="206" t="s">
        <v>7</v>
      </c>
      <c r="C8" s="206"/>
      <c r="D8" s="206"/>
      <c r="E8" s="206"/>
      <c r="F8" s="207" t="s">
        <v>8</v>
      </c>
      <c r="G8" s="206" t="s">
        <v>9</v>
      </c>
      <c r="H8" s="206"/>
      <c r="I8" s="208" t="s">
        <v>10</v>
      </c>
      <c r="J8" s="208" t="s">
        <v>11</v>
      </c>
      <c r="K8" s="206" t="s">
        <v>12</v>
      </c>
      <c r="L8" s="206"/>
      <c r="M8" s="206"/>
      <c r="N8" s="206"/>
      <c r="O8" s="210" t="s">
        <v>13</v>
      </c>
      <c r="P8" s="210"/>
      <c r="Q8" s="210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</row>
    <row r="9" spans="1:87" s="9" customFormat="1" ht="76.5" x14ac:dyDescent="0.25">
      <c r="A9" s="205"/>
      <c r="B9" s="206"/>
      <c r="C9" s="206"/>
      <c r="D9" s="206"/>
      <c r="E9" s="206"/>
      <c r="F9" s="207"/>
      <c r="G9" s="11" t="s">
        <v>14</v>
      </c>
      <c r="H9" s="12" t="s">
        <v>15</v>
      </c>
      <c r="I9" s="209"/>
      <c r="J9" s="209"/>
      <c r="K9" s="12" t="s">
        <v>16</v>
      </c>
      <c r="L9" s="12" t="s">
        <v>17</v>
      </c>
      <c r="M9" s="13" t="s">
        <v>18</v>
      </c>
      <c r="N9" s="11" t="s">
        <v>19</v>
      </c>
      <c r="O9" s="12" t="s">
        <v>20</v>
      </c>
      <c r="P9" s="12" t="s">
        <v>21</v>
      </c>
      <c r="Q9" s="12" t="s">
        <v>22</v>
      </c>
    </row>
    <row r="10" spans="1:87" s="18" customFormat="1" ht="33" customHeight="1" x14ac:dyDescent="0.25">
      <c r="A10" s="14" t="s">
        <v>23</v>
      </c>
      <c r="B10" s="211" t="s">
        <v>24</v>
      </c>
      <c r="C10" s="211"/>
      <c r="D10" s="211"/>
      <c r="E10" s="211"/>
      <c r="F10" s="15"/>
      <c r="G10" s="16"/>
      <c r="H10" s="16"/>
      <c r="I10" s="16"/>
      <c r="J10" s="16"/>
      <c r="K10" s="16"/>
      <c r="L10" s="17">
        <f>SUM(L12:L15)</f>
        <v>9461.6056600000011</v>
      </c>
      <c r="M10" s="17">
        <f t="shared" ref="M10:N10" si="0">SUM(M12:M15)</f>
        <v>0</v>
      </c>
      <c r="N10" s="17">
        <f t="shared" si="0"/>
        <v>9461.6056600000011</v>
      </c>
      <c r="O10" s="16"/>
      <c r="P10" s="16"/>
      <c r="Q10" s="16"/>
    </row>
    <row r="11" spans="1:87" s="18" customFormat="1" ht="32.25" customHeight="1" x14ac:dyDescent="0.25">
      <c r="A11" s="19" t="s">
        <v>25</v>
      </c>
      <c r="B11" s="20"/>
      <c r="C11" s="21" t="s">
        <v>26</v>
      </c>
      <c r="D11" s="22"/>
      <c r="E11" s="23"/>
      <c r="F11" s="24"/>
      <c r="G11" s="25"/>
      <c r="H11" s="25"/>
      <c r="I11" s="25"/>
      <c r="J11" s="25"/>
      <c r="K11" s="25"/>
      <c r="L11" s="25"/>
      <c r="M11" s="26"/>
      <c r="N11" s="25"/>
      <c r="O11" s="25"/>
      <c r="P11" s="25"/>
      <c r="Q11" s="25"/>
    </row>
    <row r="12" spans="1:87" s="18" customFormat="1" ht="38.25" x14ac:dyDescent="0.25">
      <c r="A12" s="19" t="s">
        <v>27</v>
      </c>
      <c r="B12" s="27"/>
      <c r="C12" s="28"/>
      <c r="D12" s="29"/>
      <c r="E12" s="30" t="s">
        <v>28</v>
      </c>
      <c r="F12" s="31" t="s">
        <v>29</v>
      </c>
      <c r="G12" s="32" t="s">
        <v>30</v>
      </c>
      <c r="H12" s="32" t="s">
        <v>31</v>
      </c>
      <c r="I12" s="33" t="s">
        <v>32</v>
      </c>
      <c r="J12" s="34" t="s">
        <v>33</v>
      </c>
      <c r="K12" s="25"/>
      <c r="L12" s="35">
        <v>7000</v>
      </c>
      <c r="M12" s="26"/>
      <c r="N12" s="36">
        <f>K12+L12+M12</f>
        <v>7000</v>
      </c>
      <c r="O12" s="25"/>
      <c r="P12" s="25"/>
      <c r="Q12" s="25"/>
    </row>
    <row r="13" spans="1:87" s="18" customFormat="1" ht="35.1" customHeight="1" x14ac:dyDescent="0.25">
      <c r="A13" s="34" t="s">
        <v>34</v>
      </c>
      <c r="B13" s="27"/>
      <c r="C13" s="212" t="s">
        <v>35</v>
      </c>
      <c r="D13" s="212"/>
      <c r="E13" s="213"/>
      <c r="F13" s="24"/>
      <c r="G13" s="25"/>
      <c r="H13" s="25"/>
      <c r="I13" s="25"/>
      <c r="J13" s="25"/>
      <c r="K13" s="25"/>
      <c r="L13" s="25"/>
      <c r="M13" s="26"/>
      <c r="N13" s="25"/>
      <c r="O13" s="25"/>
      <c r="P13" s="25"/>
      <c r="Q13" s="25"/>
    </row>
    <row r="14" spans="1:87" s="18" customFormat="1" ht="44.25" customHeight="1" x14ac:dyDescent="0.25">
      <c r="A14" s="34" t="s">
        <v>36</v>
      </c>
      <c r="B14" s="27"/>
      <c r="C14" s="28"/>
      <c r="D14" s="214" t="s">
        <v>37</v>
      </c>
      <c r="E14" s="215"/>
      <c r="F14" s="24"/>
      <c r="G14" s="25"/>
      <c r="H14" s="25"/>
      <c r="I14" s="25"/>
      <c r="J14" s="25"/>
      <c r="K14" s="25"/>
      <c r="L14" s="25"/>
      <c r="M14" s="26"/>
      <c r="N14" s="25"/>
      <c r="O14" s="25"/>
      <c r="P14" s="25"/>
      <c r="Q14" s="25"/>
    </row>
    <row r="15" spans="1:87" s="18" customFormat="1" ht="40.5" x14ac:dyDescent="0.25">
      <c r="A15" s="37" t="s">
        <v>38</v>
      </c>
      <c r="B15" s="27"/>
      <c r="C15" s="28"/>
      <c r="D15" s="29"/>
      <c r="E15" s="38" t="s">
        <v>39</v>
      </c>
      <c r="F15" s="39" t="s">
        <v>40</v>
      </c>
      <c r="G15" s="32" t="s">
        <v>30</v>
      </c>
      <c r="H15" s="32" t="s">
        <v>31</v>
      </c>
      <c r="I15" s="40" t="s">
        <v>41</v>
      </c>
      <c r="J15" s="41" t="s">
        <v>42</v>
      </c>
      <c r="K15" s="42"/>
      <c r="L15" s="43">
        <v>2461.6056600000002</v>
      </c>
      <c r="M15" s="26"/>
      <c r="N15" s="36">
        <f>K15+L15+M15</f>
        <v>2461.6056600000002</v>
      </c>
      <c r="O15" s="25"/>
      <c r="P15" s="25"/>
      <c r="Q15" s="25"/>
    </row>
    <row r="16" spans="1:87" s="18" customFormat="1" ht="10.5" customHeight="1" x14ac:dyDescent="0.25">
      <c r="A16" s="34"/>
      <c r="B16" s="27"/>
      <c r="C16" s="28"/>
      <c r="D16" s="29"/>
      <c r="E16" s="30"/>
      <c r="F16" s="24"/>
      <c r="G16" s="25"/>
      <c r="H16" s="25"/>
      <c r="I16" s="25"/>
      <c r="J16" s="25"/>
      <c r="K16" s="25"/>
      <c r="L16" s="25"/>
      <c r="M16" s="26"/>
      <c r="N16" s="25"/>
      <c r="O16" s="25"/>
      <c r="P16" s="25"/>
      <c r="Q16" s="25"/>
    </row>
    <row r="17" spans="1:19" s="18" customFormat="1" ht="33" x14ac:dyDescent="0.25">
      <c r="A17" s="44" t="s">
        <v>43</v>
      </c>
      <c r="B17" s="202" t="s">
        <v>44</v>
      </c>
      <c r="C17" s="202"/>
      <c r="D17" s="202"/>
      <c r="E17" s="202"/>
      <c r="F17" s="45"/>
      <c r="G17" s="46"/>
      <c r="H17" s="46"/>
      <c r="I17" s="46"/>
      <c r="J17" s="46"/>
      <c r="K17" s="46"/>
      <c r="L17" s="47">
        <f>SUM(L19:L21)</f>
        <v>8500</v>
      </c>
      <c r="M17" s="47">
        <f t="shared" ref="M17:N17" si="1">SUM(M19:M21)</f>
        <v>1238</v>
      </c>
      <c r="N17" s="47">
        <f t="shared" si="1"/>
        <v>9738</v>
      </c>
      <c r="O17" s="46"/>
      <c r="P17" s="46"/>
      <c r="Q17" s="46"/>
    </row>
    <row r="18" spans="1:19" s="18" customFormat="1" ht="25.5" x14ac:dyDescent="0.25">
      <c r="A18" s="34" t="s">
        <v>45</v>
      </c>
      <c r="B18" s="48"/>
      <c r="C18" s="49" t="s">
        <v>46</v>
      </c>
      <c r="D18" s="50"/>
      <c r="E18" s="51"/>
      <c r="F18" s="24"/>
      <c r="G18" s="25"/>
      <c r="H18" s="25"/>
      <c r="I18" s="25"/>
      <c r="J18" s="25"/>
      <c r="K18" s="25"/>
      <c r="L18" s="25"/>
      <c r="M18" s="26"/>
      <c r="N18" s="25"/>
      <c r="O18" s="25"/>
      <c r="P18" s="25"/>
      <c r="Q18" s="25"/>
    </row>
    <row r="19" spans="1:19" s="18" customFormat="1" ht="50.1" customHeight="1" x14ac:dyDescent="0.25">
      <c r="A19" s="102" t="s">
        <v>47</v>
      </c>
      <c r="B19" s="55"/>
      <c r="C19" s="56"/>
      <c r="D19" s="245" t="s">
        <v>48</v>
      </c>
      <c r="E19" s="246"/>
      <c r="F19" s="247" t="s">
        <v>49</v>
      </c>
      <c r="G19" s="101" t="s">
        <v>30</v>
      </c>
      <c r="H19" s="102" t="s">
        <v>50</v>
      </c>
      <c r="I19" s="107" t="s">
        <v>51</v>
      </c>
      <c r="J19" s="62" t="s">
        <v>42</v>
      </c>
      <c r="K19" s="248"/>
      <c r="L19" s="248">
        <v>6500</v>
      </c>
      <c r="M19" s="248"/>
      <c r="N19" s="66">
        <f>K19+L19+M19</f>
        <v>6500</v>
      </c>
      <c r="O19" s="67"/>
      <c r="P19" s="67"/>
      <c r="Q19" s="67"/>
    </row>
    <row r="20" spans="1:19" s="18" customFormat="1" ht="96.75" customHeight="1" x14ac:dyDescent="0.25">
      <c r="A20" s="37" t="s">
        <v>52</v>
      </c>
      <c r="B20" s="48"/>
      <c r="C20" s="49"/>
      <c r="D20" s="196"/>
      <c r="E20" s="38" t="s">
        <v>53</v>
      </c>
      <c r="F20" s="39" t="s">
        <v>49</v>
      </c>
      <c r="G20" s="41" t="s">
        <v>54</v>
      </c>
      <c r="H20" s="41" t="s">
        <v>50</v>
      </c>
      <c r="I20" s="241" t="s">
        <v>55</v>
      </c>
      <c r="J20" s="52" t="s">
        <v>42</v>
      </c>
      <c r="K20" s="242"/>
      <c r="L20" s="243"/>
      <c r="M20" s="244">
        <v>1238</v>
      </c>
      <c r="N20" s="36">
        <f>K20+L20+M20</f>
        <v>1238</v>
      </c>
      <c r="O20" s="25"/>
      <c r="P20" s="25"/>
      <c r="Q20" s="25"/>
    </row>
    <row r="21" spans="1:19" s="18" customFormat="1" ht="42.75" customHeight="1" x14ac:dyDescent="0.25">
      <c r="A21" s="37" t="s">
        <v>56</v>
      </c>
      <c r="B21" s="27"/>
      <c r="C21" s="28"/>
      <c r="D21" s="29"/>
      <c r="E21" s="194" t="s">
        <v>57</v>
      </c>
      <c r="F21" s="77" t="s">
        <v>49</v>
      </c>
      <c r="G21" s="34" t="s">
        <v>54</v>
      </c>
      <c r="H21" s="34" t="s">
        <v>50</v>
      </c>
      <c r="I21" s="195" t="s">
        <v>58</v>
      </c>
      <c r="J21" s="41" t="s">
        <v>42</v>
      </c>
      <c r="K21" s="195"/>
      <c r="L21" s="70">
        <v>2000</v>
      </c>
      <c r="M21" s="26"/>
      <c r="N21" s="36">
        <f>K21+L21+M21</f>
        <v>2000</v>
      </c>
      <c r="O21" s="25"/>
      <c r="P21" s="25"/>
      <c r="Q21" s="25"/>
    </row>
    <row r="22" spans="1:19" s="18" customFormat="1" ht="9" customHeight="1" x14ac:dyDescent="0.25">
      <c r="A22" s="34"/>
      <c r="B22" s="27"/>
      <c r="C22" s="28"/>
      <c r="D22" s="29"/>
      <c r="E22" s="30"/>
      <c r="F22" s="24"/>
      <c r="G22" s="25"/>
      <c r="H22" s="25"/>
      <c r="I22" s="25"/>
      <c r="J22" s="25"/>
      <c r="K22" s="25"/>
      <c r="L22" s="25"/>
      <c r="M22" s="26"/>
      <c r="N22" s="25"/>
      <c r="O22" s="25"/>
      <c r="P22" s="25"/>
      <c r="Q22" s="25"/>
    </row>
    <row r="23" spans="1:19" s="18" customFormat="1" ht="33" x14ac:dyDescent="0.25">
      <c r="A23" s="44" t="s">
        <v>59</v>
      </c>
      <c r="B23" s="202" t="s">
        <v>60</v>
      </c>
      <c r="C23" s="202"/>
      <c r="D23" s="202"/>
      <c r="E23" s="202"/>
      <c r="F23" s="45"/>
      <c r="G23" s="46"/>
      <c r="H23" s="46"/>
      <c r="I23" s="46"/>
      <c r="J23" s="46"/>
      <c r="K23" s="46"/>
      <c r="L23" s="71">
        <f>SUM(L25:L26)</f>
        <v>2500</v>
      </c>
      <c r="M23" s="71">
        <f t="shared" ref="M23:N23" si="2">SUM(M25:M26)</f>
        <v>4994</v>
      </c>
      <c r="N23" s="71">
        <f t="shared" si="2"/>
        <v>7494</v>
      </c>
      <c r="O23" s="46"/>
      <c r="P23" s="46"/>
      <c r="Q23" s="46"/>
    </row>
    <row r="24" spans="1:19" s="18" customFormat="1" ht="25.5" x14ac:dyDescent="0.25">
      <c r="A24" s="19" t="s">
        <v>61</v>
      </c>
      <c r="B24" s="20"/>
      <c r="C24" s="72" t="s">
        <v>62</v>
      </c>
      <c r="D24" s="73"/>
      <c r="E24" s="74"/>
      <c r="F24" s="75"/>
      <c r="G24" s="25"/>
      <c r="H24" s="25"/>
      <c r="I24" s="25"/>
      <c r="J24" s="25"/>
      <c r="K24" s="25"/>
      <c r="L24" s="25"/>
      <c r="M24" s="26"/>
      <c r="N24" s="25"/>
      <c r="O24" s="25"/>
      <c r="P24" s="25"/>
      <c r="Q24" s="25"/>
    </row>
    <row r="25" spans="1:19" s="18" customFormat="1" ht="40.5" customHeight="1" x14ac:dyDescent="0.25">
      <c r="A25" s="76" t="s">
        <v>63</v>
      </c>
      <c r="B25" s="27"/>
      <c r="C25" s="28"/>
      <c r="D25" s="29"/>
      <c r="E25" s="30" t="s">
        <v>64</v>
      </c>
      <c r="F25" s="77" t="s">
        <v>65</v>
      </c>
      <c r="G25" s="32" t="s">
        <v>30</v>
      </c>
      <c r="H25" s="32" t="s">
        <v>31</v>
      </c>
      <c r="I25" s="94" t="s">
        <v>66</v>
      </c>
      <c r="J25" s="34" t="s">
        <v>42</v>
      </c>
      <c r="K25" s="34"/>
      <c r="L25" s="35">
        <v>2500</v>
      </c>
      <c r="M25" s="35"/>
      <c r="N25" s="36">
        <f>K25+L25+M25</f>
        <v>2500</v>
      </c>
      <c r="O25" s="25"/>
      <c r="P25" s="25"/>
      <c r="Q25" s="25"/>
    </row>
    <row r="26" spans="1:19" s="18" customFormat="1" ht="40.5" customHeight="1" x14ac:dyDescent="0.25">
      <c r="A26" s="76" t="s">
        <v>67</v>
      </c>
      <c r="B26" s="27"/>
      <c r="C26" s="28"/>
      <c r="D26" s="29"/>
      <c r="E26" s="30" t="s">
        <v>68</v>
      </c>
      <c r="F26" s="34" t="s">
        <v>65</v>
      </c>
      <c r="G26" s="32" t="s">
        <v>30</v>
      </c>
      <c r="H26" s="32" t="s">
        <v>31</v>
      </c>
      <c r="I26" s="94" t="s">
        <v>69</v>
      </c>
      <c r="J26" s="34" t="s">
        <v>42</v>
      </c>
      <c r="K26" s="34"/>
      <c r="L26" s="35"/>
      <c r="M26" s="35">
        <v>4994</v>
      </c>
      <c r="N26" s="36">
        <f>K26+L26+M26</f>
        <v>4994</v>
      </c>
      <c r="O26" s="25"/>
      <c r="P26" s="25"/>
      <c r="Q26" s="25"/>
    </row>
    <row r="27" spans="1:19" s="18" customFormat="1" ht="12.75" x14ac:dyDescent="0.25">
      <c r="A27" s="34"/>
      <c r="B27" s="78"/>
      <c r="C27" s="79"/>
      <c r="D27" s="79"/>
      <c r="E27" s="121"/>
      <c r="F27" s="77"/>
      <c r="G27" s="32"/>
      <c r="H27" s="32"/>
      <c r="I27" s="94"/>
      <c r="J27" s="34"/>
      <c r="K27" s="25"/>
      <c r="L27" s="35"/>
      <c r="M27" s="35"/>
      <c r="N27" s="36"/>
      <c r="O27" s="25"/>
      <c r="P27" s="25"/>
      <c r="Q27" s="25"/>
    </row>
    <row r="28" spans="1:19" s="50" customFormat="1" ht="33" x14ac:dyDescent="0.25">
      <c r="A28" s="44" t="s">
        <v>70</v>
      </c>
      <c r="B28" s="80" t="s">
        <v>71</v>
      </c>
      <c r="C28" s="80"/>
      <c r="D28" s="81"/>
      <c r="E28" s="81"/>
      <c r="F28" s="82"/>
      <c r="G28" s="83"/>
      <c r="H28" s="83"/>
      <c r="I28" s="84"/>
      <c r="J28" s="83"/>
      <c r="K28" s="85"/>
      <c r="L28" s="86">
        <f>SUM(L31:L51)</f>
        <v>397475.07836999994</v>
      </c>
      <c r="M28" s="86">
        <f t="shared" ref="M28:N28" si="3">SUM(M31:M51)</f>
        <v>96400</v>
      </c>
      <c r="N28" s="86">
        <f t="shared" si="3"/>
        <v>493875.07836999994</v>
      </c>
      <c r="O28" s="44"/>
      <c r="P28" s="44"/>
      <c r="Q28" s="44"/>
    </row>
    <row r="29" spans="1:19" s="18" customFormat="1" ht="25.5" x14ac:dyDescent="0.25">
      <c r="A29" s="34" t="s">
        <v>72</v>
      </c>
      <c r="B29" s="27"/>
      <c r="C29" s="28" t="s">
        <v>73</v>
      </c>
      <c r="D29" s="120"/>
      <c r="E29" s="121"/>
      <c r="F29" s="88"/>
      <c r="G29" s="32"/>
      <c r="H29" s="32"/>
      <c r="I29" s="89"/>
      <c r="J29" s="32"/>
      <c r="K29" s="90"/>
      <c r="L29" s="91"/>
      <c r="M29" s="91"/>
      <c r="N29" s="36"/>
      <c r="O29" s="25"/>
      <c r="P29" s="25"/>
      <c r="Q29" s="25"/>
    </row>
    <row r="30" spans="1:19" s="18" customFormat="1" ht="41.25" customHeight="1" x14ac:dyDescent="0.25">
      <c r="A30" s="34" t="s">
        <v>74</v>
      </c>
      <c r="B30" s="92"/>
      <c r="C30" s="93"/>
      <c r="D30" s="214" t="s">
        <v>75</v>
      </c>
      <c r="E30" s="215"/>
      <c r="F30" s="88"/>
      <c r="G30" s="32"/>
      <c r="H30" s="32"/>
      <c r="I30" s="94"/>
      <c r="J30" s="34"/>
      <c r="K30" s="90"/>
      <c r="L30" s="91"/>
      <c r="M30" s="91"/>
      <c r="N30" s="36"/>
      <c r="O30" s="25"/>
      <c r="P30" s="25"/>
      <c r="Q30" s="25"/>
    </row>
    <row r="31" spans="1:19" s="18" customFormat="1" ht="96" customHeight="1" x14ac:dyDescent="0.25">
      <c r="A31" s="54" t="s">
        <v>76</v>
      </c>
      <c r="B31" s="96"/>
      <c r="C31" s="97"/>
      <c r="D31" s="191"/>
      <c r="E31" s="192" t="s">
        <v>284</v>
      </c>
      <c r="F31" s="100" t="s">
        <v>78</v>
      </c>
      <c r="G31" s="101" t="s">
        <v>30</v>
      </c>
      <c r="H31" s="101" t="s">
        <v>31</v>
      </c>
      <c r="I31" s="251" t="s">
        <v>79</v>
      </c>
      <c r="J31" s="102" t="s">
        <v>299</v>
      </c>
      <c r="K31" s="103"/>
      <c r="L31" s="108">
        <v>600</v>
      </c>
      <c r="M31" s="108">
        <f>85590+3160</f>
        <v>88750</v>
      </c>
      <c r="N31" s="66">
        <f>K31+L31+M31</f>
        <v>89350</v>
      </c>
      <c r="O31" s="67"/>
      <c r="P31" s="67"/>
      <c r="Q31" s="67"/>
      <c r="S31" s="95"/>
    </row>
    <row r="32" spans="1:19" s="18" customFormat="1" ht="40.5" x14ac:dyDescent="0.25">
      <c r="A32" s="250" t="s">
        <v>80</v>
      </c>
      <c r="B32" s="92"/>
      <c r="C32" s="93"/>
      <c r="D32" s="193"/>
      <c r="E32" s="194" t="s">
        <v>285</v>
      </c>
      <c r="F32" s="34" t="s">
        <v>78</v>
      </c>
      <c r="G32" s="32" t="s">
        <v>30</v>
      </c>
      <c r="H32" s="32" t="s">
        <v>31</v>
      </c>
      <c r="I32" s="90"/>
      <c r="J32" s="34" t="s">
        <v>42</v>
      </c>
      <c r="K32" s="90"/>
      <c r="L32" s="138">
        <v>54100</v>
      </c>
      <c r="M32" s="249"/>
      <c r="N32" s="36">
        <f t="shared" ref="N32:N51" si="4">K32+L32+M32</f>
        <v>54100</v>
      </c>
      <c r="O32" s="25"/>
      <c r="P32" s="25"/>
      <c r="Q32" s="25"/>
    </row>
    <row r="33" spans="1:17" s="18" customFormat="1" ht="69" customHeight="1" x14ac:dyDescent="0.25">
      <c r="A33" s="37" t="s">
        <v>82</v>
      </c>
      <c r="B33" s="92"/>
      <c r="C33" s="93"/>
      <c r="D33" s="120"/>
      <c r="E33" s="121" t="s">
        <v>286</v>
      </c>
      <c r="F33" s="88" t="s">
        <v>78</v>
      </c>
      <c r="G33" s="32" t="s">
        <v>30</v>
      </c>
      <c r="H33" s="32" t="s">
        <v>31</v>
      </c>
      <c r="I33" s="220" t="s">
        <v>79</v>
      </c>
      <c r="J33" s="34" t="s">
        <v>42</v>
      </c>
      <c r="K33" s="90"/>
      <c r="L33" s="91">
        <v>28570.2</v>
      </c>
      <c r="M33" s="90"/>
      <c r="N33" s="36">
        <f t="shared" si="4"/>
        <v>28570.2</v>
      </c>
      <c r="O33" s="25"/>
      <c r="P33" s="25"/>
      <c r="Q33" s="25"/>
    </row>
    <row r="34" spans="1:17" s="18" customFormat="1" ht="40.5" x14ac:dyDescent="0.25">
      <c r="A34" s="37" t="s">
        <v>84</v>
      </c>
      <c r="B34" s="92"/>
      <c r="C34" s="93"/>
      <c r="D34" s="120"/>
      <c r="E34" s="121" t="s">
        <v>85</v>
      </c>
      <c r="F34" s="88" t="s">
        <v>78</v>
      </c>
      <c r="G34" s="32" t="s">
        <v>30</v>
      </c>
      <c r="H34" s="32" t="s">
        <v>31</v>
      </c>
      <c r="I34" s="220"/>
      <c r="J34" s="34" t="s">
        <v>42</v>
      </c>
      <c r="K34" s="90"/>
      <c r="L34" s="91">
        <v>101932.65</v>
      </c>
      <c r="M34" s="91"/>
      <c r="N34" s="36">
        <f t="shared" si="4"/>
        <v>101932.65</v>
      </c>
      <c r="O34" s="25"/>
      <c r="P34" s="25"/>
      <c r="Q34" s="25"/>
    </row>
    <row r="35" spans="1:17" s="18" customFormat="1" ht="40.5" customHeight="1" x14ac:dyDescent="0.25">
      <c r="A35" s="37" t="s">
        <v>86</v>
      </c>
      <c r="B35" s="92"/>
      <c r="C35" s="93"/>
      <c r="D35" s="120"/>
      <c r="E35" s="121" t="s">
        <v>87</v>
      </c>
      <c r="F35" s="88" t="s">
        <v>78</v>
      </c>
      <c r="G35" s="32" t="s">
        <v>30</v>
      </c>
      <c r="H35" s="32" t="s">
        <v>31</v>
      </c>
      <c r="I35" s="220"/>
      <c r="J35" s="34" t="s">
        <v>42</v>
      </c>
      <c r="K35" s="90"/>
      <c r="L35" s="91">
        <v>4908.9219999999996</v>
      </c>
      <c r="M35" s="91"/>
      <c r="N35" s="36">
        <f t="shared" si="4"/>
        <v>4908.9219999999996</v>
      </c>
      <c r="O35" s="25"/>
      <c r="P35" s="25"/>
      <c r="Q35" s="25"/>
    </row>
    <row r="36" spans="1:17" s="18" customFormat="1" ht="40.5" x14ac:dyDescent="0.25">
      <c r="A36" s="37" t="s">
        <v>88</v>
      </c>
      <c r="B36" s="92"/>
      <c r="C36" s="93"/>
      <c r="D36" s="120"/>
      <c r="E36" s="121" t="s">
        <v>89</v>
      </c>
      <c r="F36" s="88" t="s">
        <v>78</v>
      </c>
      <c r="G36" s="32" t="s">
        <v>30</v>
      </c>
      <c r="H36" s="32" t="s">
        <v>31</v>
      </c>
      <c r="I36" s="220"/>
      <c r="J36" s="34" t="s">
        <v>42</v>
      </c>
      <c r="K36" s="90"/>
      <c r="L36" s="91">
        <v>144288.6525</v>
      </c>
      <c r="M36" s="91"/>
      <c r="N36" s="36">
        <f t="shared" si="4"/>
        <v>144288.6525</v>
      </c>
      <c r="O36" s="25"/>
      <c r="P36" s="25"/>
      <c r="Q36" s="25"/>
    </row>
    <row r="37" spans="1:17" s="18" customFormat="1" ht="44.25" customHeight="1" x14ac:dyDescent="0.25">
      <c r="A37" s="37" t="s">
        <v>90</v>
      </c>
      <c r="B37" s="92"/>
      <c r="C37" s="93"/>
      <c r="D37" s="120"/>
      <c r="E37" s="121" t="s">
        <v>287</v>
      </c>
      <c r="F37" s="88" t="s">
        <v>78</v>
      </c>
      <c r="G37" s="32" t="s">
        <v>30</v>
      </c>
      <c r="H37" s="106" t="s">
        <v>31</v>
      </c>
      <c r="I37" s="220" t="s">
        <v>92</v>
      </c>
      <c r="J37" s="88" t="s">
        <v>42</v>
      </c>
      <c r="K37" s="90"/>
      <c r="L37" s="91">
        <v>2475</v>
      </c>
      <c r="M37" s="91"/>
      <c r="N37" s="36">
        <f t="shared" si="4"/>
        <v>2475</v>
      </c>
      <c r="O37" s="25"/>
      <c r="P37" s="25"/>
      <c r="Q37" s="25"/>
    </row>
    <row r="38" spans="1:17" s="18" customFormat="1" ht="40.5" x14ac:dyDescent="0.25">
      <c r="A38" s="37" t="s">
        <v>93</v>
      </c>
      <c r="B38" s="92"/>
      <c r="C38" s="93"/>
      <c r="D38" s="120"/>
      <c r="E38" s="121" t="s">
        <v>289</v>
      </c>
      <c r="F38" s="88" t="s">
        <v>78</v>
      </c>
      <c r="G38" s="32" t="s">
        <v>30</v>
      </c>
      <c r="H38" s="106" t="s">
        <v>31</v>
      </c>
      <c r="I38" s="220"/>
      <c r="J38" s="88" t="s">
        <v>42</v>
      </c>
      <c r="K38" s="90"/>
      <c r="L38" s="91">
        <v>3744</v>
      </c>
      <c r="M38" s="91"/>
      <c r="N38" s="36">
        <f t="shared" si="4"/>
        <v>3744</v>
      </c>
      <c r="O38" s="25"/>
      <c r="P38" s="25"/>
      <c r="Q38" s="25"/>
    </row>
    <row r="39" spans="1:17" s="18" customFormat="1" ht="40.5" x14ac:dyDescent="0.25">
      <c r="A39" s="37" t="s">
        <v>95</v>
      </c>
      <c r="B39" s="92"/>
      <c r="C39" s="93"/>
      <c r="D39" s="120"/>
      <c r="E39" s="121" t="s">
        <v>288</v>
      </c>
      <c r="F39" s="88" t="s">
        <v>78</v>
      </c>
      <c r="G39" s="32" t="s">
        <v>30</v>
      </c>
      <c r="H39" s="106" t="s">
        <v>31</v>
      </c>
      <c r="I39" s="220"/>
      <c r="J39" s="88" t="s">
        <v>42</v>
      </c>
      <c r="K39" s="90"/>
      <c r="L39" s="91">
        <v>1750</v>
      </c>
      <c r="M39" s="91"/>
      <c r="N39" s="36">
        <f t="shared" si="4"/>
        <v>1750</v>
      </c>
      <c r="O39" s="25"/>
      <c r="P39" s="25"/>
      <c r="Q39" s="25"/>
    </row>
    <row r="40" spans="1:17" s="18" customFormat="1" ht="45.75" customHeight="1" x14ac:dyDescent="0.25">
      <c r="A40" s="37" t="s">
        <v>97</v>
      </c>
      <c r="B40" s="92"/>
      <c r="C40" s="93"/>
      <c r="D40" s="193"/>
      <c r="E40" s="194" t="s">
        <v>98</v>
      </c>
      <c r="F40" s="88" t="s">
        <v>78</v>
      </c>
      <c r="G40" s="32" t="s">
        <v>30</v>
      </c>
      <c r="H40" s="32" t="s">
        <v>31</v>
      </c>
      <c r="I40" s="220" t="s">
        <v>99</v>
      </c>
      <c r="J40" s="34" t="s">
        <v>33</v>
      </c>
      <c r="K40" s="90"/>
      <c r="L40" s="91"/>
      <c r="M40" s="91">
        <v>1600</v>
      </c>
      <c r="N40" s="36">
        <f t="shared" si="4"/>
        <v>1600</v>
      </c>
      <c r="O40" s="25"/>
      <c r="P40" s="25"/>
      <c r="Q40" s="25"/>
    </row>
    <row r="41" spans="1:17" s="18" customFormat="1" ht="40.5" x14ac:dyDescent="0.25">
      <c r="A41" s="37" t="s">
        <v>100</v>
      </c>
      <c r="B41" s="92"/>
      <c r="C41" s="93"/>
      <c r="D41" s="193"/>
      <c r="E41" s="194" t="s">
        <v>101</v>
      </c>
      <c r="F41" s="88" t="s">
        <v>78</v>
      </c>
      <c r="G41" s="32" t="s">
        <v>30</v>
      </c>
      <c r="H41" s="32" t="s">
        <v>31</v>
      </c>
      <c r="I41" s="220"/>
      <c r="J41" s="34" t="s">
        <v>33</v>
      </c>
      <c r="K41" s="90"/>
      <c r="L41" s="91"/>
      <c r="M41" s="91">
        <v>1400</v>
      </c>
      <c r="N41" s="36">
        <f t="shared" si="4"/>
        <v>1400</v>
      </c>
      <c r="O41" s="25"/>
      <c r="P41" s="25"/>
      <c r="Q41" s="25"/>
    </row>
    <row r="42" spans="1:17" s="18" customFormat="1" ht="40.5" x14ac:dyDescent="0.25">
      <c r="A42" s="54" t="s">
        <v>102</v>
      </c>
      <c r="B42" s="96"/>
      <c r="C42" s="97"/>
      <c r="D42" s="191"/>
      <c r="E42" s="192" t="s">
        <v>103</v>
      </c>
      <c r="F42" s="100" t="s">
        <v>78</v>
      </c>
      <c r="G42" s="101" t="s">
        <v>30</v>
      </c>
      <c r="H42" s="101" t="s">
        <v>31</v>
      </c>
      <c r="I42" s="221"/>
      <c r="J42" s="102" t="s">
        <v>42</v>
      </c>
      <c r="K42" s="103"/>
      <c r="L42" s="108"/>
      <c r="M42" s="108">
        <v>1000</v>
      </c>
      <c r="N42" s="66">
        <f t="shared" si="4"/>
        <v>1000</v>
      </c>
      <c r="O42" s="67"/>
      <c r="P42" s="67"/>
      <c r="Q42" s="67"/>
    </row>
    <row r="43" spans="1:17" s="18" customFormat="1" ht="40.5" x14ac:dyDescent="0.25">
      <c r="A43" s="37" t="s">
        <v>104</v>
      </c>
      <c r="B43" s="92"/>
      <c r="C43" s="93"/>
      <c r="D43" s="120"/>
      <c r="E43" s="121" t="s">
        <v>105</v>
      </c>
      <c r="F43" s="88" t="s">
        <v>78</v>
      </c>
      <c r="G43" s="32" t="s">
        <v>30</v>
      </c>
      <c r="H43" s="32" t="s">
        <v>31</v>
      </c>
      <c r="I43" s="94" t="s">
        <v>106</v>
      </c>
      <c r="J43" s="34" t="s">
        <v>42</v>
      </c>
      <c r="K43" s="90"/>
      <c r="L43" s="91"/>
      <c r="M43" s="91">
        <v>500</v>
      </c>
      <c r="N43" s="36">
        <f t="shared" si="4"/>
        <v>500</v>
      </c>
      <c r="O43" s="25"/>
      <c r="P43" s="25"/>
      <c r="Q43" s="25"/>
    </row>
    <row r="44" spans="1:17" s="18" customFormat="1" ht="42" customHeight="1" x14ac:dyDescent="0.25">
      <c r="A44" s="37" t="s">
        <v>107</v>
      </c>
      <c r="B44" s="92"/>
      <c r="C44" s="93"/>
      <c r="D44" s="193"/>
      <c r="E44" s="194" t="s">
        <v>108</v>
      </c>
      <c r="F44" s="34" t="s">
        <v>78</v>
      </c>
      <c r="G44" s="32" t="s">
        <v>30</v>
      </c>
      <c r="H44" s="32" t="s">
        <v>31</v>
      </c>
      <c r="I44" s="33" t="s">
        <v>109</v>
      </c>
      <c r="J44" s="34" t="s">
        <v>42</v>
      </c>
      <c r="K44" s="90"/>
      <c r="L44" s="91"/>
      <c r="M44" s="91">
        <v>500</v>
      </c>
      <c r="N44" s="36">
        <f t="shared" si="4"/>
        <v>500</v>
      </c>
      <c r="O44" s="25"/>
      <c r="P44" s="25"/>
      <c r="Q44" s="25"/>
    </row>
    <row r="45" spans="1:17" s="18" customFormat="1" ht="40.5" x14ac:dyDescent="0.25">
      <c r="A45" s="37" t="s">
        <v>110</v>
      </c>
      <c r="B45" s="92"/>
      <c r="C45" s="93"/>
      <c r="D45" s="120"/>
      <c r="E45" s="121" t="s">
        <v>111</v>
      </c>
      <c r="F45" s="88" t="s">
        <v>78</v>
      </c>
      <c r="G45" s="32" t="s">
        <v>30</v>
      </c>
      <c r="H45" s="32" t="s">
        <v>31</v>
      </c>
      <c r="I45" s="94" t="s">
        <v>112</v>
      </c>
      <c r="J45" s="34" t="s">
        <v>42</v>
      </c>
      <c r="K45" s="90"/>
      <c r="L45" s="91"/>
      <c r="M45" s="91">
        <v>100</v>
      </c>
      <c r="N45" s="36">
        <f t="shared" si="4"/>
        <v>100</v>
      </c>
      <c r="O45" s="25"/>
      <c r="P45" s="25"/>
      <c r="Q45" s="25"/>
    </row>
    <row r="46" spans="1:17" s="18" customFormat="1" ht="40.5" x14ac:dyDescent="0.25">
      <c r="A46" s="37" t="s">
        <v>113</v>
      </c>
      <c r="B46" s="92"/>
      <c r="C46" s="93"/>
      <c r="D46" s="120"/>
      <c r="E46" s="121" t="s">
        <v>114</v>
      </c>
      <c r="F46" s="88" t="s">
        <v>78</v>
      </c>
      <c r="G46" s="32" t="s">
        <v>30</v>
      </c>
      <c r="H46" s="32" t="s">
        <v>31</v>
      </c>
      <c r="I46" s="94" t="s">
        <v>115</v>
      </c>
      <c r="J46" s="34" t="s">
        <v>42</v>
      </c>
      <c r="K46" s="90"/>
      <c r="L46" s="91"/>
      <c r="M46" s="91">
        <v>50</v>
      </c>
      <c r="N46" s="36">
        <f t="shared" si="4"/>
        <v>50</v>
      </c>
      <c r="O46" s="25"/>
      <c r="P46" s="25"/>
      <c r="Q46" s="25"/>
    </row>
    <row r="47" spans="1:17" s="18" customFormat="1" ht="81.75" customHeight="1" x14ac:dyDescent="0.25">
      <c r="A47" s="37" t="s">
        <v>116</v>
      </c>
      <c r="B47" s="92"/>
      <c r="C47" s="93"/>
      <c r="D47" s="120"/>
      <c r="E47" s="121" t="s">
        <v>290</v>
      </c>
      <c r="F47" s="88" t="s">
        <v>78</v>
      </c>
      <c r="G47" s="32" t="s">
        <v>30</v>
      </c>
      <c r="H47" s="32" t="s">
        <v>31</v>
      </c>
      <c r="I47" s="94" t="s">
        <v>118</v>
      </c>
      <c r="J47" s="34" t="s">
        <v>42</v>
      </c>
      <c r="K47" s="90"/>
      <c r="L47" s="91">
        <v>7380</v>
      </c>
      <c r="M47" s="91"/>
      <c r="N47" s="36">
        <f t="shared" si="4"/>
        <v>7380</v>
      </c>
      <c r="O47" s="25"/>
      <c r="P47" s="25"/>
      <c r="Q47" s="25"/>
    </row>
    <row r="48" spans="1:17" s="18" customFormat="1" ht="40.5" x14ac:dyDescent="0.25">
      <c r="A48" s="37" t="s">
        <v>119</v>
      </c>
      <c r="B48" s="92"/>
      <c r="C48" s="93"/>
      <c r="D48" s="120"/>
      <c r="E48" s="121" t="s">
        <v>120</v>
      </c>
      <c r="F48" s="88" t="s">
        <v>78</v>
      </c>
      <c r="G48" s="32" t="s">
        <v>30</v>
      </c>
      <c r="H48" s="32" t="s">
        <v>31</v>
      </c>
      <c r="I48" s="94" t="s">
        <v>121</v>
      </c>
      <c r="J48" s="34" t="s">
        <v>42</v>
      </c>
      <c r="K48" s="90"/>
      <c r="L48" s="91">
        <v>2000</v>
      </c>
      <c r="M48" s="91">
        <v>2500</v>
      </c>
      <c r="N48" s="36">
        <f t="shared" si="4"/>
        <v>4500</v>
      </c>
      <c r="O48" s="25"/>
      <c r="P48" s="25"/>
      <c r="Q48" s="25"/>
    </row>
    <row r="49" spans="1:19" s="18" customFormat="1" ht="63.75" x14ac:dyDescent="0.25">
      <c r="A49" s="37" t="s">
        <v>122</v>
      </c>
      <c r="B49" s="92"/>
      <c r="C49" s="93"/>
      <c r="D49" s="120"/>
      <c r="E49" s="109" t="s">
        <v>123</v>
      </c>
      <c r="F49" s="88" t="s">
        <v>78</v>
      </c>
      <c r="G49" s="32" t="s">
        <v>30</v>
      </c>
      <c r="H49" s="32" t="s">
        <v>31</v>
      </c>
      <c r="I49" s="94" t="s">
        <v>124</v>
      </c>
      <c r="J49" s="34" t="s">
        <v>42</v>
      </c>
      <c r="K49" s="90"/>
      <c r="L49" s="91">
        <v>5078.5538699999997</v>
      </c>
      <c r="M49" s="91"/>
      <c r="N49" s="36">
        <f t="shared" si="4"/>
        <v>5078.5538699999997</v>
      </c>
      <c r="O49" s="25"/>
      <c r="P49" s="25"/>
      <c r="Q49" s="25"/>
    </row>
    <row r="50" spans="1:19" s="18" customFormat="1" ht="40.5" x14ac:dyDescent="0.25">
      <c r="A50" s="37" t="s">
        <v>125</v>
      </c>
      <c r="B50" s="92"/>
      <c r="C50" s="93"/>
      <c r="D50" s="120"/>
      <c r="E50" s="121" t="s">
        <v>126</v>
      </c>
      <c r="F50" s="88" t="s">
        <v>127</v>
      </c>
      <c r="G50" s="52" t="s">
        <v>128</v>
      </c>
      <c r="H50" s="52" t="s">
        <v>50</v>
      </c>
      <c r="I50" s="94" t="s">
        <v>129</v>
      </c>
      <c r="J50" s="34" t="s">
        <v>42</v>
      </c>
      <c r="K50" s="90"/>
      <c r="L50" s="91">
        <v>50</v>
      </c>
      <c r="M50" s="91"/>
      <c r="N50" s="36">
        <f t="shared" si="4"/>
        <v>50</v>
      </c>
      <c r="O50" s="25"/>
      <c r="P50" s="25"/>
      <c r="Q50" s="25"/>
    </row>
    <row r="51" spans="1:19" s="18" customFormat="1" ht="40.5" x14ac:dyDescent="0.25">
      <c r="A51" s="37" t="s">
        <v>130</v>
      </c>
      <c r="B51" s="92"/>
      <c r="C51" s="93"/>
      <c r="D51" s="193"/>
      <c r="E51" s="194" t="s">
        <v>131</v>
      </c>
      <c r="F51" s="88" t="s">
        <v>78</v>
      </c>
      <c r="G51" s="110" t="s">
        <v>132</v>
      </c>
      <c r="H51" s="52" t="s">
        <v>50</v>
      </c>
      <c r="I51" s="195" t="s">
        <v>133</v>
      </c>
      <c r="J51" s="34" t="s">
        <v>221</v>
      </c>
      <c r="K51" s="90"/>
      <c r="L51" s="91">
        <f>10217+30380.1</f>
        <v>40597.1</v>
      </c>
      <c r="M51" s="91"/>
      <c r="N51" s="36">
        <f t="shared" si="4"/>
        <v>40597.1</v>
      </c>
      <c r="O51" s="25"/>
      <c r="P51" s="25"/>
      <c r="Q51" s="25"/>
      <c r="R51" s="111">
        <v>20253400</v>
      </c>
      <c r="S51" s="112">
        <f>R51/2</f>
        <v>10126700</v>
      </c>
    </row>
    <row r="52" spans="1:19" s="18" customFormat="1" ht="14.25" customHeight="1" x14ac:dyDescent="0.25">
      <c r="A52" s="102"/>
      <c r="B52" s="96"/>
      <c r="C52" s="97"/>
      <c r="D52" s="191"/>
      <c r="E52" s="192"/>
      <c r="F52" s="100"/>
      <c r="G52" s="101"/>
      <c r="H52" s="101"/>
      <c r="I52" s="197"/>
      <c r="J52" s="102"/>
      <c r="K52" s="103"/>
      <c r="L52" s="108"/>
      <c r="M52" s="108"/>
      <c r="N52" s="66"/>
      <c r="O52" s="67"/>
      <c r="P52" s="67"/>
      <c r="Q52" s="67"/>
      <c r="R52" s="112">
        <f>R51+S51</f>
        <v>30380100</v>
      </c>
    </row>
    <row r="53" spans="1:19" s="18" customFormat="1" ht="33" x14ac:dyDescent="0.25">
      <c r="A53" s="44" t="s">
        <v>134</v>
      </c>
      <c r="B53" s="223" t="s">
        <v>135</v>
      </c>
      <c r="C53" s="223"/>
      <c r="D53" s="223"/>
      <c r="E53" s="223"/>
      <c r="F53" s="113"/>
      <c r="G53" s="114"/>
      <c r="H53" s="114"/>
      <c r="I53" s="115"/>
      <c r="J53" s="113"/>
      <c r="K53" s="116"/>
      <c r="L53" s="86">
        <f>SUM(L55:L66)</f>
        <v>5182.43498</v>
      </c>
      <c r="M53" s="86">
        <f t="shared" ref="M53:N53" si="5">SUM(M55:M66)</f>
        <v>21260</v>
      </c>
      <c r="N53" s="86">
        <f t="shared" si="5"/>
        <v>26442.434979999998</v>
      </c>
      <c r="O53" s="46"/>
      <c r="P53" s="46"/>
      <c r="Q53" s="46"/>
      <c r="R53" s="112">
        <f>R52/1000</f>
        <v>30380.1</v>
      </c>
    </row>
    <row r="54" spans="1:19" s="18" customFormat="1" ht="25.5" x14ac:dyDescent="0.25">
      <c r="A54" s="19" t="s">
        <v>136</v>
      </c>
      <c r="B54" s="20"/>
      <c r="C54" s="224" t="s">
        <v>137</v>
      </c>
      <c r="D54" s="224"/>
      <c r="E54" s="225"/>
      <c r="F54" s="88"/>
      <c r="G54" s="32"/>
      <c r="H54" s="32"/>
      <c r="I54" s="94"/>
      <c r="J54" s="34"/>
      <c r="K54" s="90"/>
      <c r="L54" s="91"/>
      <c r="M54" s="91"/>
      <c r="N54" s="36"/>
      <c r="O54" s="25"/>
      <c r="P54" s="25"/>
      <c r="Q54" s="25"/>
    </row>
    <row r="55" spans="1:19" s="18" customFormat="1" ht="122.25" customHeight="1" x14ac:dyDescent="0.25">
      <c r="A55" s="19" t="s">
        <v>138</v>
      </c>
      <c r="B55" s="92"/>
      <c r="C55" s="93"/>
      <c r="D55" s="193"/>
      <c r="E55" s="194" t="s">
        <v>291</v>
      </c>
      <c r="F55" s="88" t="s">
        <v>140</v>
      </c>
      <c r="G55" s="32" t="s">
        <v>128</v>
      </c>
      <c r="H55" s="32" t="s">
        <v>50</v>
      </c>
      <c r="I55" s="195" t="s">
        <v>141</v>
      </c>
      <c r="J55" s="34" t="s">
        <v>42</v>
      </c>
      <c r="K55" s="90"/>
      <c r="L55" s="91">
        <v>1555.2</v>
      </c>
      <c r="M55" s="91"/>
      <c r="N55" s="36">
        <f t="shared" ref="N55:N66" si="6">K55+L55+M55</f>
        <v>1555.2</v>
      </c>
      <c r="O55" s="25"/>
      <c r="P55" s="25"/>
      <c r="Q55" s="25"/>
    </row>
    <row r="56" spans="1:19" s="18" customFormat="1" ht="38.25" x14ac:dyDescent="0.25">
      <c r="A56" s="19" t="s">
        <v>142</v>
      </c>
      <c r="B56" s="92"/>
      <c r="C56" s="93"/>
      <c r="D56" s="193"/>
      <c r="E56" s="194" t="s">
        <v>143</v>
      </c>
      <c r="F56" s="34" t="s">
        <v>140</v>
      </c>
      <c r="G56" s="32" t="s">
        <v>128</v>
      </c>
      <c r="H56" s="32" t="s">
        <v>50</v>
      </c>
      <c r="I56" s="195" t="s">
        <v>144</v>
      </c>
      <c r="J56" s="34" t="s">
        <v>42</v>
      </c>
      <c r="K56" s="90"/>
      <c r="L56" s="91">
        <v>279.60000000000002</v>
      </c>
      <c r="M56" s="91"/>
      <c r="N56" s="36">
        <f t="shared" si="6"/>
        <v>279.60000000000002</v>
      </c>
      <c r="O56" s="25"/>
      <c r="P56" s="25"/>
      <c r="Q56" s="25"/>
    </row>
    <row r="57" spans="1:19" s="18" customFormat="1" ht="38.25" x14ac:dyDescent="0.25">
      <c r="A57" s="19" t="s">
        <v>145</v>
      </c>
      <c r="B57" s="92"/>
      <c r="C57" s="93"/>
      <c r="D57" s="120"/>
      <c r="E57" s="121" t="s">
        <v>146</v>
      </c>
      <c r="F57" s="88" t="s">
        <v>140</v>
      </c>
      <c r="G57" s="32" t="s">
        <v>128</v>
      </c>
      <c r="H57" s="32" t="s">
        <v>50</v>
      </c>
      <c r="I57" s="94" t="s">
        <v>147</v>
      </c>
      <c r="J57" s="34" t="s">
        <v>42</v>
      </c>
      <c r="K57" s="90"/>
      <c r="L57" s="91">
        <v>100</v>
      </c>
      <c r="M57" s="91"/>
      <c r="N57" s="36">
        <f t="shared" si="6"/>
        <v>100</v>
      </c>
      <c r="O57" s="25"/>
      <c r="P57" s="25"/>
      <c r="Q57" s="25"/>
    </row>
    <row r="58" spans="1:19" s="18" customFormat="1" ht="157.5" customHeight="1" x14ac:dyDescent="0.25">
      <c r="A58" s="19" t="s">
        <v>148</v>
      </c>
      <c r="B58" s="92"/>
      <c r="C58" s="93"/>
      <c r="D58" s="120"/>
      <c r="E58" s="121" t="s">
        <v>149</v>
      </c>
      <c r="F58" s="34" t="s">
        <v>140</v>
      </c>
      <c r="G58" s="32" t="s">
        <v>128</v>
      </c>
      <c r="H58" s="32" t="s">
        <v>50</v>
      </c>
      <c r="I58" s="94" t="s">
        <v>150</v>
      </c>
      <c r="J58" s="34" t="s">
        <v>42</v>
      </c>
      <c r="K58" s="90"/>
      <c r="L58" s="91">
        <v>466.4855</v>
      </c>
      <c r="M58" s="91"/>
      <c r="N58" s="36">
        <f t="shared" si="6"/>
        <v>466.4855</v>
      </c>
      <c r="O58" s="25"/>
      <c r="P58" s="25"/>
      <c r="Q58" s="25"/>
    </row>
    <row r="59" spans="1:19" s="18" customFormat="1" ht="58.5" customHeight="1" x14ac:dyDescent="0.25">
      <c r="A59" s="117" t="s">
        <v>151</v>
      </c>
      <c r="B59" s="96"/>
      <c r="C59" s="97"/>
      <c r="D59" s="191"/>
      <c r="E59" s="192" t="s">
        <v>152</v>
      </c>
      <c r="F59" s="102" t="s">
        <v>140</v>
      </c>
      <c r="G59" s="101" t="s">
        <v>128</v>
      </c>
      <c r="H59" s="101" t="s">
        <v>50</v>
      </c>
      <c r="I59" s="197" t="s">
        <v>153</v>
      </c>
      <c r="J59" s="102" t="s">
        <v>42</v>
      </c>
      <c r="K59" s="103"/>
      <c r="L59" s="108">
        <v>1090.64948</v>
      </c>
      <c r="M59" s="108"/>
      <c r="N59" s="66">
        <f t="shared" si="6"/>
        <v>1090.64948</v>
      </c>
      <c r="O59" s="67"/>
      <c r="P59" s="67"/>
      <c r="Q59" s="67"/>
    </row>
    <row r="60" spans="1:19" s="18" customFormat="1" ht="285" customHeight="1" x14ac:dyDescent="0.25">
      <c r="A60" s="19" t="s">
        <v>154</v>
      </c>
      <c r="B60" s="92"/>
      <c r="C60" s="93"/>
      <c r="D60" s="193"/>
      <c r="E60" s="194" t="s">
        <v>155</v>
      </c>
      <c r="F60" s="88" t="s">
        <v>140</v>
      </c>
      <c r="G60" s="32" t="s">
        <v>128</v>
      </c>
      <c r="H60" s="32" t="s">
        <v>50</v>
      </c>
      <c r="I60" s="195" t="s">
        <v>156</v>
      </c>
      <c r="J60" s="34" t="s">
        <v>42</v>
      </c>
      <c r="K60" s="90"/>
      <c r="L60" s="91">
        <v>1690.5</v>
      </c>
      <c r="M60" s="91">
        <v>2660</v>
      </c>
      <c r="N60" s="36">
        <f t="shared" si="6"/>
        <v>4350.5</v>
      </c>
      <c r="O60" s="25"/>
      <c r="P60" s="25"/>
      <c r="Q60" s="25"/>
    </row>
    <row r="61" spans="1:19" s="18" customFormat="1" ht="63.75" x14ac:dyDescent="0.25">
      <c r="A61" s="19" t="s">
        <v>157</v>
      </c>
      <c r="B61" s="92"/>
      <c r="C61" s="93"/>
      <c r="D61" s="193"/>
      <c r="E61" s="194" t="s">
        <v>158</v>
      </c>
      <c r="F61" s="34" t="s">
        <v>140</v>
      </c>
      <c r="G61" s="32" t="s">
        <v>128</v>
      </c>
      <c r="H61" s="32" t="s">
        <v>50</v>
      </c>
      <c r="I61" s="195" t="s">
        <v>159</v>
      </c>
      <c r="J61" s="34" t="s">
        <v>42</v>
      </c>
      <c r="K61" s="90"/>
      <c r="L61" s="91"/>
      <c r="M61" s="91">
        <v>5000</v>
      </c>
      <c r="N61" s="36">
        <f t="shared" si="6"/>
        <v>5000</v>
      </c>
      <c r="O61" s="25"/>
      <c r="P61" s="25"/>
      <c r="Q61" s="25"/>
    </row>
    <row r="62" spans="1:19" s="18" customFormat="1" ht="38.25" x14ac:dyDescent="0.25">
      <c r="A62" s="117" t="s">
        <v>160</v>
      </c>
      <c r="B62" s="96"/>
      <c r="C62" s="97"/>
      <c r="D62" s="191"/>
      <c r="E62" s="192" t="s">
        <v>161</v>
      </c>
      <c r="F62" s="100" t="s">
        <v>140</v>
      </c>
      <c r="G62" s="101" t="s">
        <v>128</v>
      </c>
      <c r="H62" s="101" t="s">
        <v>50</v>
      </c>
      <c r="I62" s="197" t="s">
        <v>162</v>
      </c>
      <c r="J62" s="102" t="s">
        <v>42</v>
      </c>
      <c r="K62" s="103"/>
      <c r="L62" s="108"/>
      <c r="M62" s="108">
        <v>300</v>
      </c>
      <c r="N62" s="66">
        <f t="shared" si="6"/>
        <v>300</v>
      </c>
      <c r="O62" s="67"/>
      <c r="P62" s="67"/>
      <c r="Q62" s="67"/>
    </row>
    <row r="63" spans="1:19" s="18" customFormat="1" ht="38.25" x14ac:dyDescent="0.25">
      <c r="A63" s="19" t="s">
        <v>163</v>
      </c>
      <c r="B63" s="92"/>
      <c r="C63" s="93"/>
      <c r="D63" s="120"/>
      <c r="E63" s="121" t="s">
        <v>164</v>
      </c>
      <c r="F63" s="88" t="s">
        <v>140</v>
      </c>
      <c r="G63" s="32" t="s">
        <v>128</v>
      </c>
      <c r="H63" s="32" t="s">
        <v>50</v>
      </c>
      <c r="I63" s="94" t="s">
        <v>165</v>
      </c>
      <c r="J63" s="34" t="s">
        <v>42</v>
      </c>
      <c r="K63" s="90"/>
      <c r="L63" s="91"/>
      <c r="M63" s="91">
        <v>1000</v>
      </c>
      <c r="N63" s="36">
        <f t="shared" si="6"/>
        <v>1000</v>
      </c>
      <c r="O63" s="25"/>
      <c r="P63" s="25"/>
      <c r="Q63" s="25"/>
    </row>
    <row r="64" spans="1:19" s="18" customFormat="1" ht="38.25" x14ac:dyDescent="0.25">
      <c r="A64" s="19" t="s">
        <v>166</v>
      </c>
      <c r="B64" s="92"/>
      <c r="C64" s="93"/>
      <c r="D64" s="120"/>
      <c r="E64" s="121" t="s">
        <v>167</v>
      </c>
      <c r="F64" s="88" t="s">
        <v>140</v>
      </c>
      <c r="G64" s="32" t="s">
        <v>128</v>
      </c>
      <c r="H64" s="32" t="s">
        <v>50</v>
      </c>
      <c r="I64" s="94" t="s">
        <v>168</v>
      </c>
      <c r="J64" s="34" t="s">
        <v>42</v>
      </c>
      <c r="K64" s="90"/>
      <c r="L64" s="91"/>
      <c r="M64" s="91">
        <v>2000</v>
      </c>
      <c r="N64" s="36">
        <f t="shared" si="6"/>
        <v>2000</v>
      </c>
      <c r="O64" s="25"/>
      <c r="P64" s="25"/>
      <c r="Q64" s="25"/>
    </row>
    <row r="65" spans="1:17" s="18" customFormat="1" ht="38.25" x14ac:dyDescent="0.25">
      <c r="A65" s="19" t="s">
        <v>169</v>
      </c>
      <c r="B65" s="92"/>
      <c r="C65" s="93"/>
      <c r="D65" s="120"/>
      <c r="E65" s="121" t="s">
        <v>170</v>
      </c>
      <c r="F65" s="34" t="s">
        <v>140</v>
      </c>
      <c r="G65" s="32" t="s">
        <v>128</v>
      </c>
      <c r="H65" s="32" t="s">
        <v>50</v>
      </c>
      <c r="I65" s="94" t="s">
        <v>171</v>
      </c>
      <c r="J65" s="34" t="s">
        <v>42</v>
      </c>
      <c r="K65" s="90"/>
      <c r="L65" s="91"/>
      <c r="M65" s="91">
        <v>10000</v>
      </c>
      <c r="N65" s="36">
        <f t="shared" si="6"/>
        <v>10000</v>
      </c>
      <c r="O65" s="25"/>
      <c r="P65" s="25"/>
      <c r="Q65" s="25"/>
    </row>
    <row r="66" spans="1:17" s="18" customFormat="1" ht="51" x14ac:dyDescent="0.25">
      <c r="A66" s="19" t="s">
        <v>172</v>
      </c>
      <c r="B66" s="92"/>
      <c r="C66" s="93"/>
      <c r="D66" s="120"/>
      <c r="E66" s="121" t="s">
        <v>173</v>
      </c>
      <c r="F66" s="88" t="s">
        <v>140</v>
      </c>
      <c r="G66" s="32" t="s">
        <v>128</v>
      </c>
      <c r="H66" s="32" t="s">
        <v>50</v>
      </c>
      <c r="I66" s="94" t="s">
        <v>174</v>
      </c>
      <c r="J66" s="34" t="s">
        <v>42</v>
      </c>
      <c r="K66" s="90"/>
      <c r="L66" s="91"/>
      <c r="M66" s="91">
        <v>300</v>
      </c>
      <c r="N66" s="36">
        <f t="shared" si="6"/>
        <v>300</v>
      </c>
      <c r="O66" s="25"/>
      <c r="P66" s="25"/>
      <c r="Q66" s="25"/>
    </row>
    <row r="67" spans="1:17" s="18" customFormat="1" ht="6.75" customHeight="1" x14ac:dyDescent="0.25">
      <c r="A67" s="34"/>
      <c r="B67" s="92"/>
      <c r="C67" s="93"/>
      <c r="D67" s="120"/>
      <c r="E67" s="121"/>
      <c r="F67" s="88"/>
      <c r="G67" s="32"/>
      <c r="H67" s="32"/>
      <c r="I67" s="94"/>
      <c r="J67" s="34"/>
      <c r="K67" s="90"/>
      <c r="L67" s="91"/>
      <c r="M67" s="91"/>
      <c r="N67" s="36"/>
      <c r="O67" s="25"/>
      <c r="P67" s="25"/>
      <c r="Q67" s="25"/>
    </row>
    <row r="68" spans="1:17" s="18" customFormat="1" ht="33" x14ac:dyDescent="0.25">
      <c r="A68" s="44" t="s">
        <v>175</v>
      </c>
      <c r="B68" s="223" t="s">
        <v>176</v>
      </c>
      <c r="C68" s="223"/>
      <c r="D68" s="223"/>
      <c r="E68" s="223"/>
      <c r="F68" s="113"/>
      <c r="G68" s="114"/>
      <c r="H68" s="114"/>
      <c r="I68" s="115"/>
      <c r="J68" s="113"/>
      <c r="K68" s="116"/>
      <c r="L68" s="86">
        <f>SUM(L70:L72)</f>
        <v>15817.4</v>
      </c>
      <c r="M68" s="86">
        <f t="shared" ref="M68:N68" si="7">SUM(M70:M72)</f>
        <v>9800</v>
      </c>
      <c r="N68" s="86">
        <f t="shared" si="7"/>
        <v>25617.4</v>
      </c>
      <c r="O68" s="46"/>
      <c r="P68" s="46"/>
      <c r="Q68" s="46"/>
    </row>
    <row r="69" spans="1:17" s="18" customFormat="1" ht="30.75" customHeight="1" x14ac:dyDescent="0.25">
      <c r="A69" s="119" t="s">
        <v>177</v>
      </c>
      <c r="B69" s="20"/>
      <c r="C69" s="226" t="s">
        <v>178</v>
      </c>
      <c r="D69" s="226"/>
      <c r="E69" s="227"/>
      <c r="F69" s="88"/>
      <c r="G69" s="32"/>
      <c r="H69" s="32"/>
      <c r="I69" s="94"/>
      <c r="J69" s="34"/>
      <c r="K69" s="90"/>
      <c r="L69" s="91"/>
      <c r="M69" s="91"/>
      <c r="N69" s="36"/>
      <c r="O69" s="25"/>
      <c r="P69" s="25"/>
      <c r="Q69" s="25"/>
    </row>
    <row r="70" spans="1:17" s="18" customFormat="1" ht="103.5" customHeight="1" x14ac:dyDescent="0.25">
      <c r="A70" s="119" t="s">
        <v>179</v>
      </c>
      <c r="B70" s="92"/>
      <c r="C70" s="93"/>
      <c r="D70" s="216" t="s">
        <v>292</v>
      </c>
      <c r="E70" s="217"/>
      <c r="F70" s="88" t="s">
        <v>181</v>
      </c>
      <c r="G70" s="32" t="s">
        <v>128</v>
      </c>
      <c r="H70" s="32" t="s">
        <v>50</v>
      </c>
      <c r="I70" s="94" t="s">
        <v>182</v>
      </c>
      <c r="J70" s="34" t="s">
        <v>42</v>
      </c>
      <c r="K70" s="90"/>
      <c r="L70" s="91">
        <v>2499</v>
      </c>
      <c r="M70" s="91"/>
      <c r="N70" s="36">
        <f t="shared" ref="N70:N72" si="8">K70+L70+M70</f>
        <v>2499</v>
      </c>
      <c r="O70" s="25"/>
      <c r="P70" s="25"/>
      <c r="Q70" s="25"/>
    </row>
    <row r="71" spans="1:17" s="18" customFormat="1" ht="79.5" customHeight="1" x14ac:dyDescent="0.25">
      <c r="A71" s="119" t="s">
        <v>183</v>
      </c>
      <c r="B71" s="92"/>
      <c r="C71" s="93"/>
      <c r="D71" s="216" t="s">
        <v>184</v>
      </c>
      <c r="E71" s="217"/>
      <c r="F71" s="88" t="s">
        <v>181</v>
      </c>
      <c r="G71" s="32" t="s">
        <v>128</v>
      </c>
      <c r="H71" s="32" t="s">
        <v>50</v>
      </c>
      <c r="I71" s="94" t="s">
        <v>185</v>
      </c>
      <c r="J71" s="34" t="s">
        <v>42</v>
      </c>
      <c r="K71" s="90"/>
      <c r="L71" s="91">
        <v>13318.4</v>
      </c>
      <c r="M71" s="91"/>
      <c r="N71" s="36">
        <f t="shared" si="8"/>
        <v>13318.4</v>
      </c>
      <c r="O71" s="25"/>
      <c r="P71" s="25"/>
      <c r="Q71" s="25"/>
    </row>
    <row r="72" spans="1:17" s="18" customFormat="1" ht="52.5" customHeight="1" x14ac:dyDescent="0.25">
      <c r="A72" s="19" t="s">
        <v>186</v>
      </c>
      <c r="B72" s="92"/>
      <c r="C72" s="93"/>
      <c r="D72" s="217" t="s">
        <v>187</v>
      </c>
      <c r="E72" s="220"/>
      <c r="F72" s="34" t="s">
        <v>181</v>
      </c>
      <c r="G72" s="32" t="s">
        <v>30</v>
      </c>
      <c r="H72" s="32" t="s">
        <v>50</v>
      </c>
      <c r="I72" s="195" t="s">
        <v>188</v>
      </c>
      <c r="J72" s="34" t="s">
        <v>42</v>
      </c>
      <c r="K72" s="90"/>
      <c r="L72" s="91"/>
      <c r="M72" s="91">
        <v>9800</v>
      </c>
      <c r="N72" s="36">
        <f t="shared" si="8"/>
        <v>9800</v>
      </c>
      <c r="O72" s="25"/>
      <c r="P72" s="25"/>
      <c r="Q72" s="25"/>
    </row>
    <row r="73" spans="1:17" s="18" customFormat="1" ht="12.75" x14ac:dyDescent="0.25">
      <c r="A73" s="102"/>
      <c r="B73" s="96"/>
      <c r="C73" s="97"/>
      <c r="D73" s="191"/>
      <c r="E73" s="192" t="s">
        <v>189</v>
      </c>
      <c r="F73" s="102"/>
      <c r="G73" s="101"/>
      <c r="H73" s="101"/>
      <c r="I73" s="197"/>
      <c r="J73" s="102"/>
      <c r="K73" s="103"/>
      <c r="L73" s="108"/>
      <c r="M73" s="108"/>
      <c r="N73" s="66"/>
      <c r="O73" s="67"/>
      <c r="P73" s="67"/>
      <c r="Q73" s="67"/>
    </row>
    <row r="74" spans="1:17" s="18" customFormat="1" ht="33" x14ac:dyDescent="0.25">
      <c r="A74" s="123" t="s">
        <v>190</v>
      </c>
      <c r="B74" s="230" t="s">
        <v>191</v>
      </c>
      <c r="C74" s="231"/>
      <c r="D74" s="231"/>
      <c r="E74" s="232"/>
      <c r="F74" s="124"/>
      <c r="G74" s="44"/>
      <c r="H74" s="44"/>
      <c r="I74" s="44"/>
      <c r="J74" s="44"/>
      <c r="K74" s="44"/>
      <c r="L74" s="125">
        <f>SUM(L76:L77)</f>
        <v>5400</v>
      </c>
      <c r="M74" s="125">
        <f t="shared" ref="M74:N74" si="9">SUM(M76:M77)</f>
        <v>0</v>
      </c>
      <c r="N74" s="125">
        <f t="shared" si="9"/>
        <v>5400</v>
      </c>
      <c r="O74" s="44"/>
      <c r="P74" s="44"/>
      <c r="Q74" s="44"/>
    </row>
    <row r="75" spans="1:17" s="18" customFormat="1" ht="25.5" x14ac:dyDescent="0.25">
      <c r="A75" s="119" t="s">
        <v>192</v>
      </c>
      <c r="B75" s="126"/>
      <c r="C75" s="224" t="s">
        <v>193</v>
      </c>
      <c r="D75" s="224"/>
      <c r="E75" s="225"/>
      <c r="F75" s="127"/>
      <c r="G75" s="128"/>
      <c r="H75" s="128"/>
      <c r="I75" s="128"/>
      <c r="J75" s="128"/>
      <c r="K75" s="128"/>
      <c r="L75" s="128"/>
      <c r="M75" s="129"/>
      <c r="N75" s="128"/>
      <c r="O75" s="128"/>
      <c r="P75" s="128"/>
      <c r="Q75" s="128"/>
    </row>
    <row r="76" spans="1:17" s="18" customFormat="1" ht="91.5" customHeight="1" x14ac:dyDescent="0.25">
      <c r="A76" s="119" t="s">
        <v>194</v>
      </c>
      <c r="B76" s="92"/>
      <c r="C76" s="93"/>
      <c r="D76" s="120"/>
      <c r="E76" s="109" t="s">
        <v>195</v>
      </c>
      <c r="F76" s="130" t="s">
        <v>196</v>
      </c>
      <c r="G76" s="52" t="s">
        <v>197</v>
      </c>
      <c r="H76" s="52" t="s">
        <v>50</v>
      </c>
      <c r="I76" s="131" t="s">
        <v>198</v>
      </c>
      <c r="J76" s="52" t="s">
        <v>42</v>
      </c>
      <c r="K76" s="90"/>
      <c r="L76" s="91">
        <v>4000</v>
      </c>
      <c r="M76" s="91"/>
      <c r="N76" s="36">
        <f t="shared" ref="N76:N77" si="10">K76+L76+M76</f>
        <v>4000</v>
      </c>
      <c r="O76" s="25"/>
      <c r="P76" s="25"/>
      <c r="Q76" s="25"/>
    </row>
    <row r="77" spans="1:17" s="22" customFormat="1" ht="68.25" customHeight="1" x14ac:dyDescent="0.25">
      <c r="A77" s="19" t="s">
        <v>298</v>
      </c>
      <c r="B77" s="198"/>
      <c r="C77" s="198"/>
      <c r="D77" s="198"/>
      <c r="E77" s="146" t="s">
        <v>293</v>
      </c>
      <c r="F77" s="19" t="s">
        <v>294</v>
      </c>
      <c r="G77" s="130" t="s">
        <v>295</v>
      </c>
      <c r="H77" s="130" t="s">
        <v>50</v>
      </c>
      <c r="I77" s="142" t="s">
        <v>296</v>
      </c>
      <c r="J77" s="199" t="s">
        <v>297</v>
      </c>
      <c r="K77" s="23"/>
      <c r="L77" s="200">
        <v>1400</v>
      </c>
      <c r="M77" s="23"/>
      <c r="N77" s="36">
        <f t="shared" si="10"/>
        <v>1400</v>
      </c>
      <c r="O77" s="128"/>
      <c r="P77" s="128"/>
      <c r="Q77" s="128"/>
    </row>
    <row r="78" spans="1:17" s="18" customFormat="1" ht="12.75" x14ac:dyDescent="0.25">
      <c r="A78" s="34"/>
      <c r="B78" s="92"/>
      <c r="C78" s="93"/>
      <c r="D78" s="120"/>
      <c r="E78" s="121"/>
      <c r="F78" s="34"/>
      <c r="G78" s="32"/>
      <c r="H78" s="32"/>
      <c r="I78" s="94"/>
      <c r="J78" s="34"/>
      <c r="K78" s="90"/>
      <c r="L78" s="91"/>
      <c r="M78" s="91"/>
      <c r="N78" s="36"/>
      <c r="O78" s="25"/>
      <c r="P78" s="25"/>
      <c r="Q78" s="25"/>
    </row>
    <row r="79" spans="1:17" s="18" customFormat="1" ht="33" x14ac:dyDescent="0.25">
      <c r="A79" s="44" t="s">
        <v>199</v>
      </c>
      <c r="B79" s="80" t="s">
        <v>200</v>
      </c>
      <c r="C79" s="80"/>
      <c r="D79" s="80"/>
      <c r="E79" s="80"/>
      <c r="F79" s="82"/>
      <c r="G79" s="82"/>
      <c r="H79" s="82"/>
      <c r="I79" s="115"/>
      <c r="J79" s="82"/>
      <c r="K79" s="85"/>
      <c r="L79" s="86">
        <f>SUM(L81:L95)</f>
        <v>1395</v>
      </c>
      <c r="M79" s="86">
        <f t="shared" ref="M79:N79" si="11">SUM(M81:M95)</f>
        <v>167484</v>
      </c>
      <c r="N79" s="86">
        <f t="shared" si="11"/>
        <v>168879</v>
      </c>
      <c r="O79" s="85"/>
      <c r="P79" s="85"/>
      <c r="Q79" s="85"/>
    </row>
    <row r="80" spans="1:17" s="18" customFormat="1" ht="34.5" customHeight="1" x14ac:dyDescent="0.25">
      <c r="A80" s="19" t="s">
        <v>201</v>
      </c>
      <c r="B80" s="126"/>
      <c r="C80" s="226" t="s">
        <v>202</v>
      </c>
      <c r="D80" s="226"/>
      <c r="E80" s="227"/>
      <c r="F80" s="132"/>
      <c r="G80" s="133"/>
      <c r="H80" s="133"/>
      <c r="I80" s="94"/>
      <c r="J80" s="133"/>
      <c r="K80" s="134"/>
      <c r="L80" s="135"/>
      <c r="M80" s="135"/>
      <c r="N80" s="136"/>
      <c r="O80" s="134"/>
      <c r="P80" s="134"/>
      <c r="Q80" s="134"/>
    </row>
    <row r="81" spans="1:20" s="18" customFormat="1" ht="42" customHeight="1" x14ac:dyDescent="0.25">
      <c r="A81" s="19" t="s">
        <v>203</v>
      </c>
      <c r="B81" s="92"/>
      <c r="C81" s="93"/>
      <c r="D81" s="120"/>
      <c r="E81" s="121" t="s">
        <v>204</v>
      </c>
      <c r="F81" s="137" t="s">
        <v>205</v>
      </c>
      <c r="G81" s="110" t="s">
        <v>132</v>
      </c>
      <c r="H81" s="110" t="s">
        <v>50</v>
      </c>
      <c r="I81" s="94" t="s">
        <v>206</v>
      </c>
      <c r="J81" s="52" t="s">
        <v>33</v>
      </c>
      <c r="K81" s="90"/>
      <c r="L81" s="138"/>
      <c r="M81" s="138">
        <v>600</v>
      </c>
      <c r="N81" s="36">
        <f t="shared" ref="N81:N96" si="12">K81+L81+M81</f>
        <v>600</v>
      </c>
      <c r="O81" s="25"/>
      <c r="P81" s="25"/>
      <c r="Q81" s="25"/>
    </row>
    <row r="82" spans="1:20" s="18" customFormat="1" ht="40.5" customHeight="1" x14ac:dyDescent="0.25">
      <c r="A82" s="19" t="s">
        <v>207</v>
      </c>
      <c r="B82" s="92"/>
      <c r="C82" s="93"/>
      <c r="D82" s="120"/>
      <c r="E82" s="121" t="s">
        <v>208</v>
      </c>
      <c r="F82" s="137" t="s">
        <v>205</v>
      </c>
      <c r="G82" s="110" t="s">
        <v>132</v>
      </c>
      <c r="H82" s="110" t="s">
        <v>50</v>
      </c>
      <c r="I82" s="94" t="s">
        <v>209</v>
      </c>
      <c r="J82" s="52" t="s">
        <v>33</v>
      </c>
      <c r="K82" s="90"/>
      <c r="L82" s="138"/>
      <c r="M82" s="138">
        <v>875</v>
      </c>
      <c r="N82" s="36">
        <f t="shared" si="12"/>
        <v>875</v>
      </c>
      <c r="O82" s="25"/>
      <c r="P82" s="25"/>
      <c r="Q82" s="25"/>
    </row>
    <row r="83" spans="1:20" s="18" customFormat="1" ht="38.25" x14ac:dyDescent="0.25">
      <c r="A83" s="19" t="s">
        <v>210</v>
      </c>
      <c r="B83" s="92"/>
      <c r="C83" s="93"/>
      <c r="D83" s="120"/>
      <c r="E83" s="121" t="s">
        <v>211</v>
      </c>
      <c r="F83" s="137" t="s">
        <v>205</v>
      </c>
      <c r="G83" s="110" t="s">
        <v>132</v>
      </c>
      <c r="H83" s="110" t="s">
        <v>50</v>
      </c>
      <c r="I83" s="94" t="s">
        <v>212</v>
      </c>
      <c r="J83" s="52" t="s">
        <v>33</v>
      </c>
      <c r="K83" s="90"/>
      <c r="L83" s="138"/>
      <c r="M83" s="138">
        <v>3268</v>
      </c>
      <c r="N83" s="36">
        <f t="shared" si="12"/>
        <v>3268</v>
      </c>
      <c r="O83" s="25"/>
      <c r="P83" s="25"/>
      <c r="Q83" s="25"/>
    </row>
    <row r="84" spans="1:20" s="18" customFormat="1" ht="38.25" x14ac:dyDescent="0.25">
      <c r="A84" s="19" t="s">
        <v>213</v>
      </c>
      <c r="B84" s="92"/>
      <c r="C84" s="93"/>
      <c r="D84" s="120"/>
      <c r="E84" s="121" t="s">
        <v>214</v>
      </c>
      <c r="F84" s="137" t="s">
        <v>205</v>
      </c>
      <c r="G84" s="110" t="s">
        <v>132</v>
      </c>
      <c r="H84" s="110" t="s">
        <v>50</v>
      </c>
      <c r="I84" s="94"/>
      <c r="J84" s="52" t="s">
        <v>33</v>
      </c>
      <c r="K84" s="90"/>
      <c r="L84" s="138">
        <v>1300</v>
      </c>
      <c r="M84" s="138"/>
      <c r="N84" s="36">
        <f t="shared" si="12"/>
        <v>1300</v>
      </c>
      <c r="O84" s="140"/>
      <c r="P84" s="25"/>
      <c r="Q84" s="25"/>
    </row>
    <row r="85" spans="1:20" s="18" customFormat="1" ht="43.5" customHeight="1" x14ac:dyDescent="0.25">
      <c r="A85" s="117" t="s">
        <v>215</v>
      </c>
      <c r="B85" s="96"/>
      <c r="C85" s="97"/>
      <c r="D85" s="191"/>
      <c r="E85" s="192" t="s">
        <v>216</v>
      </c>
      <c r="F85" s="100" t="s">
        <v>205</v>
      </c>
      <c r="G85" s="139" t="s">
        <v>132</v>
      </c>
      <c r="H85" s="101" t="s">
        <v>50</v>
      </c>
      <c r="I85" s="197" t="s">
        <v>217</v>
      </c>
      <c r="J85" s="102" t="s">
        <v>33</v>
      </c>
      <c r="K85" s="103"/>
      <c r="L85" s="104"/>
      <c r="M85" s="104">
        <v>300</v>
      </c>
      <c r="N85" s="66">
        <f t="shared" si="12"/>
        <v>300</v>
      </c>
      <c r="O85" s="67"/>
      <c r="P85" s="67"/>
      <c r="Q85" s="67"/>
    </row>
    <row r="86" spans="1:20" s="18" customFormat="1" ht="38.25" x14ac:dyDescent="0.25">
      <c r="A86" s="19" t="s">
        <v>218</v>
      </c>
      <c r="B86" s="92"/>
      <c r="C86" s="93"/>
      <c r="D86" s="120"/>
      <c r="E86" s="121" t="s">
        <v>219</v>
      </c>
      <c r="F86" s="88" t="s">
        <v>205</v>
      </c>
      <c r="G86" s="110" t="s">
        <v>132</v>
      </c>
      <c r="H86" s="32" t="s">
        <v>50</v>
      </c>
      <c r="I86" s="94" t="s">
        <v>220</v>
      </c>
      <c r="J86" s="34" t="s">
        <v>221</v>
      </c>
      <c r="K86" s="90"/>
      <c r="L86" s="138"/>
      <c r="M86" s="138">
        <v>506</v>
      </c>
      <c r="N86" s="36">
        <f t="shared" si="12"/>
        <v>506</v>
      </c>
      <c r="O86" s="25"/>
      <c r="P86" s="25"/>
      <c r="Q86" s="25"/>
    </row>
    <row r="87" spans="1:20" s="18" customFormat="1" ht="38.25" x14ac:dyDescent="0.25">
      <c r="A87" s="19" t="s">
        <v>222</v>
      </c>
      <c r="B87" s="92"/>
      <c r="C87" s="93"/>
      <c r="D87" s="120"/>
      <c r="E87" s="121" t="s">
        <v>223</v>
      </c>
      <c r="F87" s="88" t="s">
        <v>205</v>
      </c>
      <c r="G87" s="110" t="s">
        <v>132</v>
      </c>
      <c r="H87" s="32" t="s">
        <v>50</v>
      </c>
      <c r="I87" s="94" t="s">
        <v>224</v>
      </c>
      <c r="J87" s="34" t="s">
        <v>33</v>
      </c>
      <c r="K87" s="90"/>
      <c r="L87" s="138"/>
      <c r="M87" s="138">
        <v>300</v>
      </c>
      <c r="N87" s="36">
        <f t="shared" si="12"/>
        <v>300</v>
      </c>
      <c r="O87" s="140"/>
      <c r="P87" s="25"/>
      <c r="Q87" s="25"/>
    </row>
    <row r="88" spans="1:20" s="18" customFormat="1" ht="38.25" x14ac:dyDescent="0.25">
      <c r="A88" s="19" t="s">
        <v>225</v>
      </c>
      <c r="B88" s="92"/>
      <c r="C88" s="93"/>
      <c r="D88" s="120"/>
      <c r="E88" s="30" t="s">
        <v>283</v>
      </c>
      <c r="F88" s="88" t="s">
        <v>205</v>
      </c>
      <c r="G88" s="110" t="s">
        <v>132</v>
      </c>
      <c r="H88" s="32" t="s">
        <v>50</v>
      </c>
      <c r="I88" s="94" t="s">
        <v>282</v>
      </c>
      <c r="J88" s="34" t="s">
        <v>33</v>
      </c>
      <c r="K88" s="90"/>
      <c r="L88" s="138"/>
      <c r="M88" s="138">
        <v>2000</v>
      </c>
      <c r="N88" s="36">
        <f t="shared" si="12"/>
        <v>2000</v>
      </c>
      <c r="O88" s="25"/>
      <c r="P88" s="25"/>
      <c r="Q88" s="25"/>
      <c r="R88" s="201"/>
    </row>
    <row r="89" spans="1:20" s="18" customFormat="1" ht="38.25" x14ac:dyDescent="0.25">
      <c r="A89" s="19" t="s">
        <v>228</v>
      </c>
      <c r="B89" s="92"/>
      <c r="C89" s="93"/>
      <c r="D89" s="120"/>
      <c r="E89" s="121" t="s">
        <v>229</v>
      </c>
      <c r="F89" s="88" t="s">
        <v>205</v>
      </c>
      <c r="G89" s="110" t="s">
        <v>132</v>
      </c>
      <c r="H89" s="32" t="s">
        <v>50</v>
      </c>
      <c r="I89" s="94" t="s">
        <v>227</v>
      </c>
      <c r="J89" s="34" t="s">
        <v>33</v>
      </c>
      <c r="K89" s="90"/>
      <c r="L89" s="138"/>
      <c r="M89" s="138">
        <v>1535</v>
      </c>
      <c r="N89" s="36">
        <f t="shared" si="12"/>
        <v>1535</v>
      </c>
      <c r="O89" s="25"/>
      <c r="P89" s="25"/>
      <c r="Q89" s="25"/>
      <c r="S89" s="111"/>
    </row>
    <row r="90" spans="1:20" s="18" customFormat="1" ht="38.25" x14ac:dyDescent="0.25">
      <c r="A90" s="19" t="s">
        <v>230</v>
      </c>
      <c r="B90" s="92"/>
      <c r="C90" s="93"/>
      <c r="D90" s="120"/>
      <c r="E90" s="121" t="s">
        <v>231</v>
      </c>
      <c r="F90" s="88" t="s">
        <v>205</v>
      </c>
      <c r="G90" s="110" t="s">
        <v>132</v>
      </c>
      <c r="H90" s="32" t="s">
        <v>50</v>
      </c>
      <c r="I90" s="94" t="s">
        <v>232</v>
      </c>
      <c r="J90" s="34" t="s">
        <v>33</v>
      </c>
      <c r="K90" s="90"/>
      <c r="L90" s="138"/>
      <c r="M90" s="138">
        <v>500</v>
      </c>
      <c r="N90" s="36">
        <f t="shared" si="12"/>
        <v>500</v>
      </c>
      <c r="O90" s="25"/>
      <c r="P90" s="25"/>
      <c r="Q90" s="25"/>
      <c r="R90" s="112"/>
    </row>
    <row r="91" spans="1:20" s="18" customFormat="1" ht="51" x14ac:dyDescent="0.25">
      <c r="A91" s="19" t="s">
        <v>233</v>
      </c>
      <c r="B91" s="92"/>
      <c r="C91" s="93"/>
      <c r="D91" s="120"/>
      <c r="E91" s="121" t="s">
        <v>234</v>
      </c>
      <c r="F91" s="34" t="s">
        <v>205</v>
      </c>
      <c r="G91" s="110" t="s">
        <v>132</v>
      </c>
      <c r="H91" s="32" t="s">
        <v>50</v>
      </c>
      <c r="I91" s="94" t="s">
        <v>235</v>
      </c>
      <c r="J91" s="52" t="s">
        <v>42</v>
      </c>
      <c r="K91" s="90"/>
      <c r="L91" s="138">
        <v>45</v>
      </c>
      <c r="M91" s="138"/>
      <c r="N91" s="36">
        <f t="shared" si="12"/>
        <v>45</v>
      </c>
      <c r="O91" s="25"/>
      <c r="P91" s="25"/>
      <c r="Q91" s="25"/>
      <c r="R91" s="141"/>
    </row>
    <row r="92" spans="1:20" s="18" customFormat="1" ht="38.25" x14ac:dyDescent="0.25">
      <c r="A92" s="19" t="s">
        <v>236</v>
      </c>
      <c r="B92" s="92"/>
      <c r="C92" s="93"/>
      <c r="D92" s="120"/>
      <c r="E92" s="121" t="s">
        <v>237</v>
      </c>
      <c r="F92" s="88" t="s">
        <v>205</v>
      </c>
      <c r="G92" s="110" t="s">
        <v>132</v>
      </c>
      <c r="H92" s="32" t="s">
        <v>50</v>
      </c>
      <c r="I92" s="94" t="s">
        <v>238</v>
      </c>
      <c r="J92" s="52" t="s">
        <v>42</v>
      </c>
      <c r="K92" s="90"/>
      <c r="L92" s="138">
        <v>50</v>
      </c>
      <c r="M92" s="138"/>
      <c r="N92" s="36">
        <f t="shared" si="12"/>
        <v>50</v>
      </c>
      <c r="O92" s="25"/>
      <c r="P92" s="25"/>
      <c r="Q92" s="25"/>
      <c r="R92" s="141"/>
      <c r="S92" s="112"/>
      <c r="T92" s="112"/>
    </row>
    <row r="93" spans="1:20" s="18" customFormat="1" ht="38.25" x14ac:dyDescent="0.25">
      <c r="A93" s="19" t="s">
        <v>239</v>
      </c>
      <c r="B93" s="92"/>
      <c r="C93" s="93"/>
      <c r="D93" s="120"/>
      <c r="E93" s="121" t="s">
        <v>240</v>
      </c>
      <c r="F93" s="88" t="s">
        <v>205</v>
      </c>
      <c r="G93" s="110" t="s">
        <v>132</v>
      </c>
      <c r="H93" s="32" t="s">
        <v>50</v>
      </c>
      <c r="I93" s="94" t="s">
        <v>241</v>
      </c>
      <c r="J93" s="34" t="s">
        <v>33</v>
      </c>
      <c r="K93" s="90"/>
      <c r="L93" s="138"/>
      <c r="M93" s="138">
        <v>600</v>
      </c>
      <c r="N93" s="36">
        <f t="shared" si="12"/>
        <v>600</v>
      </c>
      <c r="O93" s="25"/>
      <c r="P93" s="25"/>
      <c r="Q93" s="25"/>
      <c r="R93" s="141"/>
    </row>
    <row r="94" spans="1:20" s="18" customFormat="1" ht="42" customHeight="1" x14ac:dyDescent="0.25">
      <c r="A94" s="19" t="s">
        <v>242</v>
      </c>
      <c r="B94" s="92"/>
      <c r="C94" s="93"/>
      <c r="D94" s="120"/>
      <c r="E94" s="142" t="s">
        <v>243</v>
      </c>
      <c r="F94" s="88" t="s">
        <v>205</v>
      </c>
      <c r="G94" s="110" t="s">
        <v>132</v>
      </c>
      <c r="H94" s="32" t="s">
        <v>50</v>
      </c>
      <c r="I94" s="94" t="s">
        <v>244</v>
      </c>
      <c r="J94" s="52" t="s">
        <v>42</v>
      </c>
      <c r="K94" s="90"/>
      <c r="L94" s="138"/>
      <c r="M94" s="138">
        <v>7000</v>
      </c>
      <c r="N94" s="36">
        <f t="shared" si="12"/>
        <v>7000</v>
      </c>
      <c r="O94" s="25"/>
      <c r="P94" s="25"/>
      <c r="Q94" s="25"/>
    </row>
    <row r="95" spans="1:20" s="18" customFormat="1" ht="42" customHeight="1" x14ac:dyDescent="0.25">
      <c r="A95" s="19" t="s">
        <v>245</v>
      </c>
      <c r="B95" s="92"/>
      <c r="C95" s="93"/>
      <c r="D95" s="120"/>
      <c r="E95" s="142" t="s">
        <v>246</v>
      </c>
      <c r="F95" s="88" t="s">
        <v>205</v>
      </c>
      <c r="G95" s="110" t="s">
        <v>132</v>
      </c>
      <c r="H95" s="32" t="s">
        <v>50</v>
      </c>
      <c r="I95" s="94" t="s">
        <v>247</v>
      </c>
      <c r="J95" s="52" t="s">
        <v>248</v>
      </c>
      <c r="K95" s="90"/>
      <c r="L95" s="138"/>
      <c r="M95" s="138">
        <v>150000</v>
      </c>
      <c r="N95" s="36">
        <f t="shared" si="12"/>
        <v>150000</v>
      </c>
      <c r="O95" s="25"/>
      <c r="P95" s="25"/>
      <c r="Q95" s="25"/>
    </row>
    <row r="96" spans="1:20" s="18" customFormat="1" ht="42" customHeight="1" x14ac:dyDescent="0.25">
      <c r="A96" s="19" t="s">
        <v>300</v>
      </c>
      <c r="B96" s="92"/>
      <c r="C96" s="93"/>
      <c r="D96" s="178"/>
      <c r="E96" s="142" t="s">
        <v>301</v>
      </c>
      <c r="F96" s="88" t="s">
        <v>205</v>
      </c>
      <c r="G96" s="110" t="s">
        <v>132</v>
      </c>
      <c r="H96" s="32" t="s">
        <v>50</v>
      </c>
      <c r="I96" s="180" t="s">
        <v>302</v>
      </c>
      <c r="J96" s="52" t="s">
        <v>248</v>
      </c>
      <c r="K96" s="90"/>
      <c r="L96" s="138"/>
      <c r="M96" s="138">
        <v>35000</v>
      </c>
      <c r="N96" s="36">
        <f t="shared" si="12"/>
        <v>35000</v>
      </c>
      <c r="O96" s="25"/>
      <c r="P96" s="25"/>
      <c r="Q96" s="25"/>
    </row>
    <row r="97" spans="1:21" s="18" customFormat="1" ht="15" customHeight="1" x14ac:dyDescent="0.25">
      <c r="A97" s="117"/>
      <c r="B97" s="96"/>
      <c r="C97" s="97"/>
      <c r="D97" s="191"/>
      <c r="E97" s="252"/>
      <c r="F97" s="100"/>
      <c r="G97" s="139"/>
      <c r="H97" s="101"/>
      <c r="I97" s="197"/>
      <c r="J97" s="62"/>
      <c r="K97" s="103"/>
      <c r="L97" s="104"/>
      <c r="M97" s="104"/>
      <c r="N97" s="66"/>
      <c r="O97" s="67"/>
      <c r="P97" s="67"/>
      <c r="Q97" s="67"/>
    </row>
    <row r="98" spans="1:21" s="18" customFormat="1" ht="33.75" customHeight="1" x14ac:dyDescent="0.25">
      <c r="A98" s="44" t="s">
        <v>249</v>
      </c>
      <c r="B98" s="80" t="s">
        <v>250</v>
      </c>
      <c r="C98" s="80"/>
      <c r="D98" s="85"/>
      <c r="E98" s="81"/>
      <c r="F98" s="143"/>
      <c r="G98" s="144"/>
      <c r="H98" s="114"/>
      <c r="I98" s="115"/>
      <c r="J98" s="114"/>
      <c r="K98" s="116"/>
      <c r="L98" s="86">
        <f>SUM(L100)</f>
        <v>100</v>
      </c>
      <c r="M98" s="86">
        <f t="shared" ref="M98:N98" si="13">SUM(M100)</f>
        <v>0</v>
      </c>
      <c r="N98" s="86">
        <f t="shared" si="13"/>
        <v>100</v>
      </c>
      <c r="O98" s="46"/>
      <c r="P98" s="46"/>
      <c r="Q98" s="46"/>
    </row>
    <row r="99" spans="1:21" s="18" customFormat="1" ht="31.5" customHeight="1" x14ac:dyDescent="0.25">
      <c r="A99" s="19" t="s">
        <v>251</v>
      </c>
      <c r="B99" s="20"/>
      <c r="C99" s="21" t="s">
        <v>252</v>
      </c>
      <c r="D99" s="50"/>
      <c r="E99" s="145"/>
      <c r="F99" s="88"/>
      <c r="G99" s="110"/>
      <c r="H99" s="32"/>
      <c r="I99" s="94"/>
      <c r="J99" s="52"/>
      <c r="K99" s="90"/>
      <c r="L99" s="138"/>
      <c r="M99" s="138"/>
      <c r="N99" s="36"/>
      <c r="O99" s="25"/>
      <c r="P99" s="25"/>
      <c r="Q99" s="25"/>
    </row>
    <row r="100" spans="1:21" s="18" customFormat="1" ht="42" customHeight="1" x14ac:dyDescent="0.25">
      <c r="A100" s="19" t="s">
        <v>253</v>
      </c>
      <c r="B100" s="92"/>
      <c r="C100" s="93"/>
      <c r="D100" s="193"/>
      <c r="E100" s="142" t="s">
        <v>254</v>
      </c>
      <c r="F100" s="37" t="s">
        <v>255</v>
      </c>
      <c r="G100" s="110" t="s">
        <v>132</v>
      </c>
      <c r="H100" s="110" t="s">
        <v>50</v>
      </c>
      <c r="I100" s="195" t="s">
        <v>256</v>
      </c>
      <c r="J100" s="34" t="s">
        <v>42</v>
      </c>
      <c r="K100" s="91"/>
      <c r="L100" s="91">
        <v>100</v>
      </c>
      <c r="M100" s="138"/>
      <c r="N100" s="36">
        <f t="shared" ref="N100" si="14">K100+L100+M100</f>
        <v>100</v>
      </c>
      <c r="O100" s="25"/>
      <c r="P100" s="25"/>
      <c r="Q100" s="25"/>
    </row>
    <row r="101" spans="1:21" s="18" customFormat="1" ht="12.75" x14ac:dyDescent="0.25">
      <c r="A101" s="34"/>
      <c r="B101" s="92"/>
      <c r="C101" s="93"/>
      <c r="D101" s="193"/>
      <c r="E101" s="194"/>
      <c r="F101" s="34"/>
      <c r="G101" s="32"/>
      <c r="H101" s="32"/>
      <c r="I101" s="195"/>
      <c r="J101" s="34"/>
      <c r="K101" s="90"/>
      <c r="L101" s="91"/>
      <c r="M101" s="91"/>
      <c r="N101" s="36"/>
      <c r="O101" s="25"/>
      <c r="P101" s="25"/>
      <c r="Q101" s="25"/>
      <c r="U101" s="111"/>
    </row>
    <row r="102" spans="1:21" s="50" customFormat="1" ht="35.1" customHeight="1" x14ac:dyDescent="0.25">
      <c r="A102" s="44" t="s">
        <v>257</v>
      </c>
      <c r="B102" s="202" t="s">
        <v>258</v>
      </c>
      <c r="C102" s="202"/>
      <c r="D102" s="202"/>
      <c r="E102" s="202"/>
      <c r="F102" s="81"/>
      <c r="G102" s="83"/>
      <c r="H102" s="83"/>
      <c r="I102" s="83"/>
      <c r="J102" s="83"/>
      <c r="K102" s="85"/>
      <c r="L102" s="86">
        <f>SUM(L104:L106)</f>
        <v>5000</v>
      </c>
      <c r="M102" s="86">
        <f t="shared" ref="M102:N102" si="15">SUM(M104:M106)</f>
        <v>205600</v>
      </c>
      <c r="N102" s="86">
        <f t="shared" si="15"/>
        <v>210600</v>
      </c>
      <c r="O102" s="85"/>
      <c r="P102" s="85"/>
      <c r="Q102" s="85"/>
    </row>
    <row r="103" spans="1:21" s="18" customFormat="1" ht="34.5" customHeight="1" x14ac:dyDescent="0.25">
      <c r="A103" s="34" t="s">
        <v>259</v>
      </c>
      <c r="B103" s="48"/>
      <c r="C103" s="233" t="s">
        <v>260</v>
      </c>
      <c r="D103" s="233"/>
      <c r="E103" s="234"/>
      <c r="F103" s="121"/>
      <c r="G103" s="32"/>
      <c r="H103" s="32"/>
      <c r="I103" s="32"/>
      <c r="J103" s="32"/>
      <c r="K103" s="90"/>
      <c r="L103" s="91"/>
      <c r="M103" s="91"/>
      <c r="N103" s="36"/>
      <c r="O103" s="90"/>
      <c r="P103" s="90"/>
      <c r="Q103" s="90"/>
    </row>
    <row r="104" spans="1:21" s="150" customFormat="1" ht="41.25" customHeight="1" x14ac:dyDescent="0.25">
      <c r="A104" s="37" t="s">
        <v>261</v>
      </c>
      <c r="B104" s="48"/>
      <c r="C104" s="50"/>
      <c r="D104" s="18" t="s">
        <v>262</v>
      </c>
      <c r="E104" s="149"/>
      <c r="F104" s="137" t="s">
        <v>263</v>
      </c>
      <c r="G104" s="110" t="s">
        <v>132</v>
      </c>
      <c r="H104" s="110" t="s">
        <v>50</v>
      </c>
      <c r="I104" s="94" t="s">
        <v>264</v>
      </c>
      <c r="J104" s="34" t="s">
        <v>265</v>
      </c>
      <c r="K104" s="91"/>
      <c r="L104" s="91">
        <v>5000</v>
      </c>
      <c r="M104" s="135"/>
      <c r="N104" s="36">
        <f t="shared" ref="N104:N106" si="16">K104+L104+M104</f>
        <v>5000</v>
      </c>
      <c r="O104" s="134"/>
      <c r="P104" s="134"/>
      <c r="Q104" s="134"/>
    </row>
    <row r="105" spans="1:21" s="150" customFormat="1" ht="79.5" customHeight="1" x14ac:dyDescent="0.25">
      <c r="A105" s="37" t="s">
        <v>266</v>
      </c>
      <c r="B105" s="48"/>
      <c r="C105" s="50"/>
      <c r="D105" s="18" t="s">
        <v>267</v>
      </c>
      <c r="E105" s="149"/>
      <c r="F105" s="137" t="s">
        <v>263</v>
      </c>
      <c r="G105" s="110" t="s">
        <v>132</v>
      </c>
      <c r="H105" s="110" t="s">
        <v>50</v>
      </c>
      <c r="I105" s="94" t="s">
        <v>268</v>
      </c>
      <c r="J105" s="34" t="s">
        <v>269</v>
      </c>
      <c r="K105" s="91"/>
      <c r="L105" s="91"/>
      <c r="M105" s="91">
        <v>5600</v>
      </c>
      <c r="N105" s="36">
        <f t="shared" si="16"/>
        <v>5600</v>
      </c>
      <c r="O105" s="134"/>
      <c r="P105" s="134"/>
      <c r="Q105" s="134"/>
    </row>
    <row r="106" spans="1:21" s="150" customFormat="1" ht="98.25" customHeight="1" x14ac:dyDescent="0.25">
      <c r="A106" s="54" t="s">
        <v>270</v>
      </c>
      <c r="B106" s="55"/>
      <c r="C106" s="151"/>
      <c r="D106" s="235" t="s">
        <v>271</v>
      </c>
      <c r="E106" s="236"/>
      <c r="F106" s="54" t="s">
        <v>263</v>
      </c>
      <c r="G106" s="139" t="s">
        <v>132</v>
      </c>
      <c r="H106" s="139" t="s">
        <v>50</v>
      </c>
      <c r="I106" s="118" t="s">
        <v>272</v>
      </c>
      <c r="J106" s="102" t="s">
        <v>273</v>
      </c>
      <c r="K106" s="108"/>
      <c r="L106" s="108"/>
      <c r="M106" s="108">
        <v>200000</v>
      </c>
      <c r="N106" s="66">
        <f t="shared" si="16"/>
        <v>200000</v>
      </c>
      <c r="O106" s="152"/>
      <c r="P106" s="152"/>
      <c r="Q106" s="152"/>
    </row>
    <row r="107" spans="1:21" ht="15" customHeight="1" x14ac:dyDescent="0.25">
      <c r="A107" s="153"/>
      <c r="D107" s="154"/>
      <c r="E107" s="154"/>
      <c r="F107" s="154"/>
      <c r="L107" s="8"/>
      <c r="N107" s="155"/>
    </row>
    <row r="108" spans="1:21" ht="15" customHeight="1" x14ac:dyDescent="0.25">
      <c r="A108" s="153"/>
      <c r="D108" s="154"/>
      <c r="E108" s="154"/>
      <c r="F108" s="154"/>
      <c r="L108" s="8"/>
      <c r="N108" s="155"/>
    </row>
    <row r="109" spans="1:21" ht="15" customHeight="1" x14ac:dyDescent="0.3">
      <c r="A109" s="156" t="s">
        <v>274</v>
      </c>
      <c r="B109" s="156"/>
      <c r="C109" s="156"/>
      <c r="D109" s="156"/>
      <c r="E109" s="156"/>
      <c r="F109" s="156"/>
      <c r="G109" s="156"/>
      <c r="H109" s="156"/>
      <c r="I109" s="156"/>
      <c r="J109" s="156"/>
      <c r="K109" s="165"/>
      <c r="L109" s="156" t="s">
        <v>275</v>
      </c>
      <c r="M109" s="156"/>
      <c r="N109" s="156"/>
      <c r="O109" s="156"/>
    </row>
    <row r="110" spans="1:21" ht="15" customHeight="1" x14ac:dyDescent="0.25">
      <c r="A110" s="158"/>
      <c r="B110" s="158"/>
      <c r="C110" s="158"/>
      <c r="D110" s="158"/>
      <c r="E110" s="158"/>
      <c r="F110" s="158"/>
      <c r="G110" s="159"/>
      <c r="H110" s="158"/>
      <c r="I110" s="158"/>
      <c r="J110" s="158"/>
      <c r="K110" s="160"/>
      <c r="L110" s="158"/>
      <c r="M110" s="158"/>
      <c r="N110" s="158"/>
      <c r="O110" s="158"/>
    </row>
    <row r="111" spans="1:21" ht="15" customHeight="1" x14ac:dyDescent="0.25">
      <c r="A111" s="158"/>
      <c r="B111" s="158"/>
      <c r="C111" s="158"/>
      <c r="D111" s="158"/>
      <c r="E111" s="158"/>
      <c r="F111" s="158"/>
      <c r="G111" s="159"/>
      <c r="H111" s="158"/>
      <c r="I111" s="158"/>
      <c r="J111" s="158"/>
      <c r="K111" s="160"/>
      <c r="L111" s="158"/>
      <c r="M111" s="158"/>
      <c r="N111" s="158"/>
      <c r="O111" s="158"/>
    </row>
    <row r="112" spans="1:21" ht="15" customHeight="1" x14ac:dyDescent="0.25">
      <c r="A112" s="158"/>
      <c r="B112" s="158"/>
      <c r="C112" s="158"/>
      <c r="D112" s="158"/>
      <c r="E112" s="158"/>
      <c r="F112" s="158"/>
      <c r="G112" s="159"/>
      <c r="H112" s="158"/>
      <c r="I112" s="158"/>
      <c r="J112" s="158"/>
      <c r="K112" s="160"/>
      <c r="L112" s="158"/>
      <c r="M112" s="158"/>
      <c r="N112" s="158"/>
      <c r="O112" s="158"/>
    </row>
    <row r="113" spans="1:15" ht="15" customHeight="1" x14ac:dyDescent="0.3">
      <c r="A113" s="156"/>
      <c r="B113" s="156"/>
      <c r="C113" s="237" t="s">
        <v>276</v>
      </c>
      <c r="D113" s="238"/>
      <c r="E113" s="238"/>
      <c r="F113" s="161"/>
      <c r="G113" s="239" t="s">
        <v>277</v>
      </c>
      <c r="H113" s="239"/>
      <c r="I113" s="239"/>
      <c r="J113" s="163"/>
      <c r="K113" s="165"/>
      <c r="L113" s="156"/>
      <c r="M113" s="239" t="s">
        <v>278</v>
      </c>
      <c r="N113" s="240"/>
      <c r="O113" s="240"/>
    </row>
    <row r="114" spans="1:15" ht="15" customHeight="1" x14ac:dyDescent="0.3">
      <c r="A114" s="156"/>
      <c r="B114" s="156"/>
      <c r="C114" s="228" t="s">
        <v>279</v>
      </c>
      <c r="D114" s="228"/>
      <c r="E114" s="228"/>
      <c r="F114" s="164"/>
      <c r="G114" s="229" t="s">
        <v>280</v>
      </c>
      <c r="H114" s="229"/>
      <c r="I114" s="229"/>
      <c r="J114" s="165"/>
      <c r="K114" s="165"/>
      <c r="L114" s="156"/>
      <c r="M114" s="229" t="s">
        <v>281</v>
      </c>
      <c r="N114" s="229"/>
      <c r="O114" s="229"/>
    </row>
    <row r="115" spans="1:15" ht="15" customHeight="1" x14ac:dyDescent="0.25">
      <c r="A115" s="153"/>
      <c r="D115" s="154"/>
      <c r="E115" s="154"/>
      <c r="F115" s="154"/>
      <c r="L115" s="8"/>
      <c r="N115" s="155"/>
    </row>
    <row r="116" spans="1:15" ht="15" customHeight="1" x14ac:dyDescent="0.25">
      <c r="A116" s="153"/>
      <c r="D116" s="154"/>
      <c r="E116" s="154"/>
      <c r="F116" s="154"/>
      <c r="L116" s="8"/>
      <c r="N116" s="155"/>
    </row>
    <row r="117" spans="1:15" ht="15" customHeight="1" x14ac:dyDescent="0.25">
      <c r="A117" s="153"/>
      <c r="D117" s="154"/>
      <c r="E117" s="154"/>
      <c r="F117" s="154"/>
      <c r="L117" s="8"/>
      <c r="N117" s="155"/>
    </row>
    <row r="118" spans="1:15" ht="15" customHeight="1" x14ac:dyDescent="0.25">
      <c r="A118" s="153"/>
      <c r="D118" s="154"/>
      <c r="E118" s="154"/>
      <c r="F118" s="154"/>
      <c r="L118" s="8"/>
      <c r="N118" s="155"/>
    </row>
    <row r="119" spans="1:15" ht="36" customHeight="1" x14ac:dyDescent="0.25">
      <c r="D119" s="154"/>
      <c r="E119" s="154"/>
      <c r="F119" s="154"/>
      <c r="L119" s="8"/>
      <c r="N119" s="155"/>
    </row>
    <row r="120" spans="1:15" x14ac:dyDescent="0.25">
      <c r="N120" s="166"/>
      <c r="O120" s="3"/>
    </row>
    <row r="121" spans="1:15" x14ac:dyDescent="0.25">
      <c r="B121" s="1"/>
      <c r="C121" s="1"/>
      <c r="D121" s="1"/>
      <c r="E121" s="1"/>
      <c r="F121" s="1"/>
      <c r="N121" s="166"/>
    </row>
    <row r="122" spans="1:15" x14ac:dyDescent="0.25">
      <c r="N122" s="8"/>
    </row>
    <row r="123" spans="1:15" x14ac:dyDescent="0.25">
      <c r="N123" s="166"/>
    </row>
    <row r="124" spans="1:15" x14ac:dyDescent="0.25">
      <c r="N124" s="8"/>
    </row>
    <row r="125" spans="1:15" x14ac:dyDescent="0.25">
      <c r="N125" s="166"/>
    </row>
    <row r="126" spans="1:15" x14ac:dyDescent="0.25">
      <c r="N126" s="167"/>
    </row>
    <row r="127" spans="1:15" x14ac:dyDescent="0.25">
      <c r="N127" s="8"/>
    </row>
    <row r="129" spans="14:14" x14ac:dyDescent="0.25">
      <c r="N129" s="167"/>
    </row>
  </sheetData>
  <mergeCells count="41">
    <mergeCell ref="C114:E114"/>
    <mergeCell ref="G114:I114"/>
    <mergeCell ref="M114:O114"/>
    <mergeCell ref="D71:E71"/>
    <mergeCell ref="D72:E72"/>
    <mergeCell ref="B74:E74"/>
    <mergeCell ref="C75:E75"/>
    <mergeCell ref="C80:E80"/>
    <mergeCell ref="B102:E102"/>
    <mergeCell ref="C103:E103"/>
    <mergeCell ref="D106:E106"/>
    <mergeCell ref="C113:E113"/>
    <mergeCell ref="G113:I113"/>
    <mergeCell ref="M113:O113"/>
    <mergeCell ref="D70:E70"/>
    <mergeCell ref="D19:E19"/>
    <mergeCell ref="B23:E23"/>
    <mergeCell ref="D30:E30"/>
    <mergeCell ref="I33:I36"/>
    <mergeCell ref="I37:I39"/>
    <mergeCell ref="I40:I42"/>
    <mergeCell ref="B53:E53"/>
    <mergeCell ref="C54:E54"/>
    <mergeCell ref="B68:E68"/>
    <mergeCell ref="C69:E69"/>
    <mergeCell ref="B17:E17"/>
    <mergeCell ref="A1:Q1"/>
    <mergeCell ref="A2:Q2"/>
    <mergeCell ref="A3:Q3"/>
    <mergeCell ref="A4:Q4"/>
    <mergeCell ref="A8:A9"/>
    <mergeCell ref="B8:E9"/>
    <mergeCell ref="F8:F9"/>
    <mergeCell ref="G8:H8"/>
    <mergeCell ref="I8:I9"/>
    <mergeCell ref="J8:J9"/>
    <mergeCell ref="K8:N8"/>
    <mergeCell ref="O8:Q8"/>
    <mergeCell ref="B10:E10"/>
    <mergeCell ref="C13:E13"/>
    <mergeCell ref="D14:E14"/>
  </mergeCells>
  <pageMargins left="0.2" right="0.2" top="0" bottom="0" header="0" footer="0"/>
  <pageSetup paperSize="5" scale="90" orientation="landscape" horizontalDpi="4294967293" verticalDpi="0" r:id="rId1"/>
  <headerFooter>
    <oddFooter>&amp;L&amp;"Arial Narrow,Regular"&amp;8SUPPLEMENTAL AIP #2 FY 2021&amp;C&amp;"Arial Narrow,Bold"&amp;10Page &amp;P</oddFooter>
  </headerFooter>
  <rowBreaks count="9" manualBreakCount="9">
    <brk id="19" max="16" man="1"/>
    <brk id="31" max="16" man="1"/>
    <brk id="42" max="16" man="1"/>
    <brk id="52" max="16" man="1"/>
    <brk id="59" max="16" man="1"/>
    <brk id="62" max="16" man="1"/>
    <brk id="73" max="16" man="1"/>
    <brk id="85" max="16" man="1"/>
    <brk id="97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I127"/>
  <sheetViews>
    <sheetView topLeftCell="A53" zoomScaleNormal="100" zoomScaleSheetLayoutView="100" workbookViewId="0">
      <selection activeCell="E51" sqref="E51"/>
    </sheetView>
  </sheetViews>
  <sheetFormatPr defaultRowHeight="16.5" x14ac:dyDescent="0.25"/>
  <cols>
    <col min="1" max="1" width="11.28515625" style="1" customWidth="1"/>
    <col min="2" max="2" width="1.5703125" style="3" customWidth="1"/>
    <col min="3" max="3" width="2.5703125" style="2" customWidth="1"/>
    <col min="4" max="4" width="4.28515625" style="2" customWidth="1"/>
    <col min="5" max="5" width="35.7109375" style="2" customWidth="1"/>
    <col min="6" max="6" width="11" style="2" customWidth="1"/>
    <col min="7" max="7" width="8.140625" style="2" customWidth="1"/>
    <col min="8" max="8" width="9.7109375" style="2" customWidth="1"/>
    <col min="9" max="9" width="16.85546875" style="2" customWidth="1"/>
    <col min="10" max="10" width="10.42578125" style="2" customWidth="1"/>
    <col min="11" max="11" width="7.7109375" style="1" customWidth="1"/>
    <col min="12" max="12" width="11.42578125" style="1" customWidth="1"/>
    <col min="13" max="13" width="11.28515625" style="8" customWidth="1"/>
    <col min="14" max="14" width="11.42578125" style="1" customWidth="1"/>
    <col min="15" max="15" width="9.5703125" style="1" customWidth="1"/>
    <col min="16" max="16" width="8.7109375" style="1" customWidth="1"/>
    <col min="17" max="17" width="8.5703125" style="1" customWidth="1"/>
    <col min="18" max="18" width="13.28515625" style="1" customWidth="1"/>
    <col min="19" max="19" width="13.7109375" style="1" customWidth="1"/>
    <col min="20" max="21" width="12.42578125" style="1" bestFit="1" customWidth="1"/>
    <col min="22" max="16384" width="9.140625" style="1"/>
  </cols>
  <sheetData>
    <row r="1" spans="1:87" ht="14.25" customHeight="1" x14ac:dyDescent="0.25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</row>
    <row r="2" spans="1:87" x14ac:dyDescent="0.25">
      <c r="A2" s="204" t="s">
        <v>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</row>
    <row r="3" spans="1:87" x14ac:dyDescent="0.25">
      <c r="A3" s="204" t="s">
        <v>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</row>
    <row r="4" spans="1:87" hidden="1" x14ac:dyDescent="0.25">
      <c r="A4" s="204" t="s">
        <v>3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</row>
    <row r="5" spans="1:87" ht="6" customHeight="1" x14ac:dyDescent="0.25">
      <c r="A5" s="2"/>
      <c r="K5" s="2"/>
      <c r="L5" s="2"/>
      <c r="M5" s="4"/>
      <c r="N5" s="2"/>
      <c r="O5" s="2"/>
      <c r="P5" s="2"/>
      <c r="Q5" s="2"/>
    </row>
    <row r="6" spans="1:87" x14ac:dyDescent="0.25">
      <c r="A6" s="5" t="s">
        <v>4</v>
      </c>
      <c r="B6" s="6"/>
      <c r="C6" s="7"/>
      <c r="D6" s="7"/>
      <c r="E6" s="7"/>
      <c r="F6" s="7"/>
    </row>
    <row r="7" spans="1:87" ht="6" customHeight="1" x14ac:dyDescent="0.25">
      <c r="A7" s="5" t="s">
        <v>5</v>
      </c>
      <c r="B7" s="6"/>
      <c r="C7" s="7"/>
      <c r="D7" s="7"/>
      <c r="E7" s="7"/>
      <c r="F7" s="7"/>
    </row>
    <row r="8" spans="1:87" s="10" customFormat="1" ht="39.75" customHeight="1" x14ac:dyDescent="0.25">
      <c r="A8" s="205" t="s">
        <v>6</v>
      </c>
      <c r="B8" s="206" t="s">
        <v>7</v>
      </c>
      <c r="C8" s="206"/>
      <c r="D8" s="206"/>
      <c r="E8" s="206"/>
      <c r="F8" s="207" t="s">
        <v>8</v>
      </c>
      <c r="G8" s="206" t="s">
        <v>9</v>
      </c>
      <c r="H8" s="206"/>
      <c r="I8" s="208" t="s">
        <v>10</v>
      </c>
      <c r="J8" s="208" t="s">
        <v>11</v>
      </c>
      <c r="K8" s="206" t="s">
        <v>12</v>
      </c>
      <c r="L8" s="206"/>
      <c r="M8" s="206"/>
      <c r="N8" s="206"/>
      <c r="O8" s="210" t="s">
        <v>13</v>
      </c>
      <c r="P8" s="210"/>
      <c r="Q8" s="210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</row>
    <row r="9" spans="1:87" s="9" customFormat="1" ht="76.5" x14ac:dyDescent="0.25">
      <c r="A9" s="205"/>
      <c r="B9" s="206"/>
      <c r="C9" s="206"/>
      <c r="D9" s="206"/>
      <c r="E9" s="206"/>
      <c r="F9" s="207"/>
      <c r="G9" s="182" t="s">
        <v>14</v>
      </c>
      <c r="H9" s="183" t="s">
        <v>15</v>
      </c>
      <c r="I9" s="209"/>
      <c r="J9" s="209"/>
      <c r="K9" s="183" t="s">
        <v>16</v>
      </c>
      <c r="L9" s="183" t="s">
        <v>17</v>
      </c>
      <c r="M9" s="13" t="s">
        <v>18</v>
      </c>
      <c r="N9" s="182" t="s">
        <v>19</v>
      </c>
      <c r="O9" s="183" t="s">
        <v>20</v>
      </c>
      <c r="P9" s="183" t="s">
        <v>21</v>
      </c>
      <c r="Q9" s="183" t="s">
        <v>22</v>
      </c>
    </row>
    <row r="10" spans="1:87" s="18" customFormat="1" ht="33" customHeight="1" x14ac:dyDescent="0.25">
      <c r="A10" s="14" t="s">
        <v>23</v>
      </c>
      <c r="B10" s="211" t="s">
        <v>24</v>
      </c>
      <c r="C10" s="211"/>
      <c r="D10" s="211"/>
      <c r="E10" s="211"/>
      <c r="F10" s="15"/>
      <c r="G10" s="16"/>
      <c r="H10" s="16"/>
      <c r="I10" s="16"/>
      <c r="J10" s="16"/>
      <c r="K10" s="16"/>
      <c r="L10" s="17">
        <f>SUM(L12:L15)</f>
        <v>9461.6056600000011</v>
      </c>
      <c r="M10" s="17">
        <f t="shared" ref="M10:N10" si="0">SUM(M12:M15)</f>
        <v>0</v>
      </c>
      <c r="N10" s="17">
        <f t="shared" si="0"/>
        <v>9461.6056600000011</v>
      </c>
      <c r="O10" s="16"/>
      <c r="P10" s="16"/>
      <c r="Q10" s="16"/>
    </row>
    <row r="11" spans="1:87" s="18" customFormat="1" ht="32.25" customHeight="1" x14ac:dyDescent="0.25">
      <c r="A11" s="19" t="s">
        <v>25</v>
      </c>
      <c r="B11" s="20"/>
      <c r="C11" s="21" t="s">
        <v>26</v>
      </c>
      <c r="D11" s="22"/>
      <c r="E11" s="23"/>
      <c r="F11" s="24"/>
      <c r="G11" s="25"/>
      <c r="H11" s="25"/>
      <c r="I11" s="25"/>
      <c r="J11" s="25"/>
      <c r="K11" s="25"/>
      <c r="L11" s="25"/>
      <c r="M11" s="26"/>
      <c r="N11" s="25"/>
      <c r="O11" s="25"/>
      <c r="P11" s="25"/>
      <c r="Q11" s="25"/>
    </row>
    <row r="12" spans="1:87" s="18" customFormat="1" ht="38.25" x14ac:dyDescent="0.25">
      <c r="A12" s="19" t="s">
        <v>27</v>
      </c>
      <c r="B12" s="27"/>
      <c r="C12" s="28"/>
      <c r="D12" s="29"/>
      <c r="E12" s="30" t="s">
        <v>28</v>
      </c>
      <c r="F12" s="31" t="s">
        <v>29</v>
      </c>
      <c r="G12" s="32" t="s">
        <v>30</v>
      </c>
      <c r="H12" s="32" t="s">
        <v>31</v>
      </c>
      <c r="I12" s="33" t="s">
        <v>32</v>
      </c>
      <c r="J12" s="34" t="s">
        <v>33</v>
      </c>
      <c r="K12" s="25"/>
      <c r="L12" s="35">
        <v>7000</v>
      </c>
      <c r="M12" s="26"/>
      <c r="N12" s="36">
        <f>K12+L12+M12</f>
        <v>7000</v>
      </c>
      <c r="O12" s="25"/>
      <c r="P12" s="25"/>
      <c r="Q12" s="25"/>
    </row>
    <row r="13" spans="1:87" s="18" customFormat="1" ht="35.1" customHeight="1" x14ac:dyDescent="0.25">
      <c r="A13" s="34" t="s">
        <v>34</v>
      </c>
      <c r="B13" s="27"/>
      <c r="C13" s="212" t="s">
        <v>35</v>
      </c>
      <c r="D13" s="212"/>
      <c r="E13" s="213"/>
      <c r="F13" s="24"/>
      <c r="G13" s="25"/>
      <c r="H13" s="25"/>
      <c r="I13" s="25"/>
      <c r="J13" s="25"/>
      <c r="K13" s="25"/>
      <c r="L13" s="25"/>
      <c r="M13" s="26"/>
      <c r="N13" s="25"/>
      <c r="O13" s="25"/>
      <c r="P13" s="25"/>
      <c r="Q13" s="25"/>
    </row>
    <row r="14" spans="1:87" s="18" customFormat="1" ht="44.25" customHeight="1" x14ac:dyDescent="0.25">
      <c r="A14" s="34" t="s">
        <v>36</v>
      </c>
      <c r="B14" s="27"/>
      <c r="C14" s="28"/>
      <c r="D14" s="214" t="s">
        <v>37</v>
      </c>
      <c r="E14" s="215"/>
      <c r="F14" s="24"/>
      <c r="G14" s="25"/>
      <c r="H14" s="25"/>
      <c r="I14" s="25"/>
      <c r="J14" s="25"/>
      <c r="K14" s="25"/>
      <c r="L14" s="25"/>
      <c r="M14" s="26"/>
      <c r="N14" s="25"/>
      <c r="O14" s="25"/>
      <c r="P14" s="25"/>
      <c r="Q14" s="25"/>
    </row>
    <row r="15" spans="1:87" s="18" customFormat="1" ht="40.5" x14ac:dyDescent="0.25">
      <c r="A15" s="37" t="s">
        <v>38</v>
      </c>
      <c r="B15" s="27"/>
      <c r="C15" s="28"/>
      <c r="D15" s="29"/>
      <c r="E15" s="38" t="s">
        <v>39</v>
      </c>
      <c r="F15" s="39" t="s">
        <v>40</v>
      </c>
      <c r="G15" s="32" t="s">
        <v>30</v>
      </c>
      <c r="H15" s="32" t="s">
        <v>31</v>
      </c>
      <c r="I15" s="40" t="s">
        <v>41</v>
      </c>
      <c r="J15" s="41" t="s">
        <v>42</v>
      </c>
      <c r="K15" s="42"/>
      <c r="L15" s="43">
        <v>2461.6056600000002</v>
      </c>
      <c r="M15" s="26"/>
      <c r="N15" s="36">
        <f>K15+L15+M15</f>
        <v>2461.6056600000002</v>
      </c>
      <c r="O15" s="25"/>
      <c r="P15" s="25"/>
      <c r="Q15" s="25"/>
    </row>
    <row r="16" spans="1:87" s="18" customFormat="1" ht="12.75" x14ac:dyDescent="0.25">
      <c r="A16" s="34"/>
      <c r="B16" s="27"/>
      <c r="C16" s="28"/>
      <c r="D16" s="29"/>
      <c r="E16" s="30"/>
      <c r="F16" s="24"/>
      <c r="G16" s="25"/>
      <c r="H16" s="25"/>
      <c r="I16" s="25"/>
      <c r="J16" s="25"/>
      <c r="K16" s="25"/>
      <c r="L16" s="25"/>
      <c r="M16" s="26"/>
      <c r="N16" s="25"/>
      <c r="O16" s="25"/>
      <c r="P16" s="25"/>
      <c r="Q16" s="25"/>
    </row>
    <row r="17" spans="1:19" s="18" customFormat="1" ht="33" x14ac:dyDescent="0.25">
      <c r="A17" s="44" t="s">
        <v>43</v>
      </c>
      <c r="B17" s="202" t="s">
        <v>44</v>
      </c>
      <c r="C17" s="202"/>
      <c r="D17" s="202"/>
      <c r="E17" s="202"/>
      <c r="F17" s="45"/>
      <c r="G17" s="46"/>
      <c r="H17" s="46"/>
      <c r="I17" s="46"/>
      <c r="J17" s="46"/>
      <c r="K17" s="46"/>
      <c r="L17" s="47">
        <f>SUM(L19:L21)</f>
        <v>8500</v>
      </c>
      <c r="M17" s="47">
        <f t="shared" ref="M17:N17" si="1">SUM(M19:M21)</f>
        <v>1238</v>
      </c>
      <c r="N17" s="47">
        <f t="shared" si="1"/>
        <v>9738</v>
      </c>
      <c r="O17" s="46"/>
      <c r="P17" s="46"/>
      <c r="Q17" s="46"/>
    </row>
    <row r="18" spans="1:19" s="18" customFormat="1" ht="25.5" x14ac:dyDescent="0.25">
      <c r="A18" s="34" t="s">
        <v>45</v>
      </c>
      <c r="B18" s="48"/>
      <c r="C18" s="49" t="s">
        <v>46</v>
      </c>
      <c r="D18" s="50"/>
      <c r="E18" s="51"/>
      <c r="F18" s="24"/>
      <c r="G18" s="25"/>
      <c r="H18" s="25"/>
      <c r="I18" s="25"/>
      <c r="J18" s="25"/>
      <c r="K18" s="25"/>
      <c r="L18" s="25"/>
      <c r="M18" s="26"/>
      <c r="N18" s="25"/>
      <c r="O18" s="25"/>
      <c r="P18" s="25"/>
      <c r="Q18" s="25"/>
    </row>
    <row r="19" spans="1:19" s="18" customFormat="1" ht="50.1" customHeight="1" x14ac:dyDescent="0.25">
      <c r="A19" s="34" t="s">
        <v>47</v>
      </c>
      <c r="B19" s="48"/>
      <c r="C19" s="49"/>
      <c r="D19" s="218" t="s">
        <v>48</v>
      </c>
      <c r="E19" s="219"/>
      <c r="F19" s="31" t="s">
        <v>49</v>
      </c>
      <c r="G19" s="32" t="s">
        <v>30</v>
      </c>
      <c r="H19" s="34" t="s">
        <v>50</v>
      </c>
      <c r="I19" s="33" t="s">
        <v>51</v>
      </c>
      <c r="J19" s="52" t="s">
        <v>42</v>
      </c>
      <c r="K19" s="53"/>
      <c r="L19" s="53">
        <v>6500</v>
      </c>
      <c r="M19" s="53"/>
      <c r="N19" s="36">
        <f>K19+L19+M19</f>
        <v>6500</v>
      </c>
      <c r="O19" s="25"/>
      <c r="P19" s="25"/>
      <c r="Q19" s="25"/>
    </row>
    <row r="20" spans="1:19" s="18" customFormat="1" ht="96.75" customHeight="1" x14ac:dyDescent="0.25">
      <c r="A20" s="54" t="s">
        <v>52</v>
      </c>
      <c r="B20" s="55"/>
      <c r="C20" s="56"/>
      <c r="D20" s="57"/>
      <c r="E20" s="58" t="s">
        <v>53</v>
      </c>
      <c r="F20" s="59" t="s">
        <v>49</v>
      </c>
      <c r="G20" s="60" t="s">
        <v>54</v>
      </c>
      <c r="H20" s="60" t="s">
        <v>50</v>
      </c>
      <c r="I20" s="61" t="s">
        <v>55</v>
      </c>
      <c r="J20" s="62" t="s">
        <v>42</v>
      </c>
      <c r="K20" s="63"/>
      <c r="L20" s="64"/>
      <c r="M20" s="65">
        <v>1238</v>
      </c>
      <c r="N20" s="66">
        <f>K20+L20+M20</f>
        <v>1238</v>
      </c>
      <c r="O20" s="67"/>
      <c r="P20" s="67"/>
      <c r="Q20" s="67"/>
    </row>
    <row r="21" spans="1:19" s="18" customFormat="1" ht="42.75" customHeight="1" x14ac:dyDescent="0.25">
      <c r="A21" s="37" t="s">
        <v>56</v>
      </c>
      <c r="B21" s="27"/>
      <c r="C21" s="28"/>
      <c r="D21" s="29"/>
      <c r="E21" s="179" t="s">
        <v>57</v>
      </c>
      <c r="F21" s="31" t="s">
        <v>49</v>
      </c>
      <c r="G21" s="34" t="s">
        <v>54</v>
      </c>
      <c r="H21" s="34" t="s">
        <v>50</v>
      </c>
      <c r="I21" s="180" t="s">
        <v>58</v>
      </c>
      <c r="J21" s="41" t="s">
        <v>42</v>
      </c>
      <c r="K21" s="180"/>
      <c r="L21" s="70">
        <v>2000</v>
      </c>
      <c r="M21" s="26"/>
      <c r="N21" s="36">
        <f>K21+L21+M21</f>
        <v>2000</v>
      </c>
      <c r="O21" s="25"/>
      <c r="P21" s="25"/>
      <c r="Q21" s="25"/>
    </row>
    <row r="22" spans="1:19" s="18" customFormat="1" ht="12.75" x14ac:dyDescent="0.25">
      <c r="A22" s="34"/>
      <c r="B22" s="27"/>
      <c r="C22" s="28"/>
      <c r="D22" s="29"/>
      <c r="E22" s="30"/>
      <c r="F22" s="24"/>
      <c r="G22" s="25"/>
      <c r="H22" s="25"/>
      <c r="I22" s="25"/>
      <c r="J22" s="25"/>
      <c r="K22" s="25"/>
      <c r="L22" s="25"/>
      <c r="M22" s="26"/>
      <c r="N22" s="25"/>
      <c r="O22" s="25"/>
      <c r="P22" s="25"/>
      <c r="Q22" s="25"/>
    </row>
    <row r="23" spans="1:19" s="18" customFormat="1" ht="33" x14ac:dyDescent="0.25">
      <c r="A23" s="44" t="s">
        <v>59</v>
      </c>
      <c r="B23" s="202" t="s">
        <v>60</v>
      </c>
      <c r="C23" s="202"/>
      <c r="D23" s="202"/>
      <c r="E23" s="202"/>
      <c r="F23" s="45"/>
      <c r="G23" s="46"/>
      <c r="H23" s="46"/>
      <c r="I23" s="46"/>
      <c r="J23" s="46"/>
      <c r="K23" s="46"/>
      <c r="L23" s="71">
        <f>SUM(L25:L26)</f>
        <v>2500</v>
      </c>
      <c r="M23" s="71">
        <f t="shared" ref="M23:N23" si="2">SUM(M25:M26)</f>
        <v>4994</v>
      </c>
      <c r="N23" s="71">
        <f t="shared" si="2"/>
        <v>7494</v>
      </c>
      <c r="O23" s="46"/>
      <c r="P23" s="46"/>
      <c r="Q23" s="46"/>
    </row>
    <row r="24" spans="1:19" s="18" customFormat="1" ht="25.5" x14ac:dyDescent="0.25">
      <c r="A24" s="19" t="s">
        <v>61</v>
      </c>
      <c r="B24" s="20"/>
      <c r="C24" s="72" t="s">
        <v>62</v>
      </c>
      <c r="D24" s="73"/>
      <c r="E24" s="74"/>
      <c r="F24" s="75"/>
      <c r="G24" s="25"/>
      <c r="H24" s="25"/>
      <c r="I24" s="25"/>
      <c r="J24" s="25"/>
      <c r="K24" s="25"/>
      <c r="L24" s="25"/>
      <c r="M24" s="26"/>
      <c r="N24" s="25"/>
      <c r="O24" s="25"/>
      <c r="P24" s="25"/>
      <c r="Q24" s="25"/>
    </row>
    <row r="25" spans="1:19" s="18" customFormat="1" ht="40.5" customHeight="1" x14ac:dyDescent="0.25">
      <c r="A25" s="76" t="s">
        <v>63</v>
      </c>
      <c r="B25" s="27"/>
      <c r="C25" s="28"/>
      <c r="D25" s="29"/>
      <c r="E25" s="30" t="s">
        <v>64</v>
      </c>
      <c r="F25" s="77" t="s">
        <v>65</v>
      </c>
      <c r="G25" s="32" t="s">
        <v>30</v>
      </c>
      <c r="H25" s="32" t="s">
        <v>31</v>
      </c>
      <c r="I25" s="180" t="s">
        <v>66</v>
      </c>
      <c r="J25" s="34" t="s">
        <v>42</v>
      </c>
      <c r="K25" s="34"/>
      <c r="L25" s="35">
        <v>2500</v>
      </c>
      <c r="M25" s="35"/>
      <c r="N25" s="36">
        <f>K25+L25+M25</f>
        <v>2500</v>
      </c>
      <c r="O25" s="25"/>
      <c r="P25" s="25"/>
      <c r="Q25" s="25"/>
    </row>
    <row r="26" spans="1:19" s="18" customFormat="1" ht="40.5" customHeight="1" x14ac:dyDescent="0.25">
      <c r="A26" s="76" t="s">
        <v>67</v>
      </c>
      <c r="B26" s="27"/>
      <c r="C26" s="28"/>
      <c r="D26" s="29"/>
      <c r="E26" s="30" t="s">
        <v>68</v>
      </c>
      <c r="F26" s="34" t="s">
        <v>65</v>
      </c>
      <c r="G26" s="32" t="s">
        <v>30</v>
      </c>
      <c r="H26" s="32" t="s">
        <v>31</v>
      </c>
      <c r="I26" s="180" t="s">
        <v>69</v>
      </c>
      <c r="J26" s="34" t="s">
        <v>42</v>
      </c>
      <c r="K26" s="34"/>
      <c r="L26" s="35"/>
      <c r="M26" s="35">
        <v>4994</v>
      </c>
      <c r="N26" s="36">
        <f>K26+L26+M26</f>
        <v>4994</v>
      </c>
      <c r="O26" s="25"/>
      <c r="P26" s="25"/>
      <c r="Q26" s="25"/>
    </row>
    <row r="27" spans="1:19" s="18" customFormat="1" ht="12.75" x14ac:dyDescent="0.25">
      <c r="A27" s="34"/>
      <c r="B27" s="78"/>
      <c r="C27" s="79"/>
      <c r="D27" s="79"/>
      <c r="E27" s="179"/>
      <c r="F27" s="77"/>
      <c r="G27" s="32"/>
      <c r="H27" s="32"/>
      <c r="I27" s="180"/>
      <c r="J27" s="34"/>
      <c r="K27" s="25"/>
      <c r="L27" s="35"/>
      <c r="M27" s="35"/>
      <c r="N27" s="36"/>
      <c r="O27" s="25"/>
      <c r="P27" s="25"/>
      <c r="Q27" s="25"/>
    </row>
    <row r="28" spans="1:19" s="50" customFormat="1" ht="33" x14ac:dyDescent="0.25">
      <c r="A28" s="44" t="s">
        <v>70</v>
      </c>
      <c r="B28" s="80" t="s">
        <v>71</v>
      </c>
      <c r="C28" s="80"/>
      <c r="D28" s="81"/>
      <c r="E28" s="81"/>
      <c r="F28" s="82"/>
      <c r="G28" s="83"/>
      <c r="H28" s="83"/>
      <c r="I28" s="84"/>
      <c r="J28" s="83"/>
      <c r="K28" s="85"/>
      <c r="L28" s="86">
        <f>SUM(L31:L51)</f>
        <v>397475.07836999994</v>
      </c>
      <c r="M28" s="86">
        <f t="shared" ref="M28:N28" si="3">SUM(M31:M51)</f>
        <v>96400</v>
      </c>
      <c r="N28" s="86">
        <f t="shared" si="3"/>
        <v>493875.07836999994</v>
      </c>
      <c r="O28" s="44"/>
      <c r="P28" s="44"/>
      <c r="Q28" s="44"/>
    </row>
    <row r="29" spans="1:19" s="18" customFormat="1" ht="25.5" x14ac:dyDescent="0.25">
      <c r="A29" s="34" t="s">
        <v>72</v>
      </c>
      <c r="B29" s="27"/>
      <c r="C29" s="28" t="s">
        <v>73</v>
      </c>
      <c r="D29" s="178"/>
      <c r="E29" s="179"/>
      <c r="F29" s="88"/>
      <c r="G29" s="32"/>
      <c r="H29" s="32"/>
      <c r="I29" s="89"/>
      <c r="J29" s="32"/>
      <c r="K29" s="90"/>
      <c r="L29" s="91"/>
      <c r="M29" s="91"/>
      <c r="N29" s="36"/>
      <c r="O29" s="25"/>
      <c r="P29" s="25"/>
      <c r="Q29" s="25"/>
    </row>
    <row r="30" spans="1:19" s="18" customFormat="1" ht="41.25" customHeight="1" x14ac:dyDescent="0.25">
      <c r="A30" s="34" t="s">
        <v>74</v>
      </c>
      <c r="B30" s="92"/>
      <c r="C30" s="93"/>
      <c r="D30" s="214" t="s">
        <v>75</v>
      </c>
      <c r="E30" s="215"/>
      <c r="F30" s="88"/>
      <c r="G30" s="32"/>
      <c r="H30" s="32"/>
      <c r="I30" s="180"/>
      <c r="J30" s="34"/>
      <c r="K30" s="90"/>
      <c r="L30" s="91"/>
      <c r="M30" s="91"/>
      <c r="N30" s="36"/>
      <c r="O30" s="25"/>
      <c r="P30" s="25"/>
      <c r="Q30" s="25"/>
    </row>
    <row r="31" spans="1:19" s="18" customFormat="1" ht="93" customHeight="1" x14ac:dyDescent="0.25">
      <c r="A31" s="37" t="s">
        <v>76</v>
      </c>
      <c r="B31" s="92"/>
      <c r="C31" s="93"/>
      <c r="D31" s="178"/>
      <c r="E31" s="179" t="s">
        <v>284</v>
      </c>
      <c r="F31" s="88" t="s">
        <v>78</v>
      </c>
      <c r="G31" s="32" t="s">
        <v>30</v>
      </c>
      <c r="H31" s="32" t="s">
        <v>31</v>
      </c>
      <c r="I31" s="220" t="s">
        <v>79</v>
      </c>
      <c r="J31" s="34" t="s">
        <v>42</v>
      </c>
      <c r="K31" s="90"/>
      <c r="L31" s="91">
        <v>600</v>
      </c>
      <c r="M31" s="91">
        <f>85590+3160</f>
        <v>88750</v>
      </c>
      <c r="N31" s="36">
        <f>K31+L31+M31</f>
        <v>89350</v>
      </c>
      <c r="O31" s="25"/>
      <c r="P31" s="25"/>
      <c r="Q31" s="25"/>
      <c r="S31" s="95"/>
    </row>
    <row r="32" spans="1:19" s="18" customFormat="1" ht="40.5" x14ac:dyDescent="0.25">
      <c r="A32" s="54" t="s">
        <v>80</v>
      </c>
      <c r="B32" s="96"/>
      <c r="C32" s="97"/>
      <c r="D32" s="187"/>
      <c r="E32" s="188" t="s">
        <v>285</v>
      </c>
      <c r="F32" s="100" t="s">
        <v>78</v>
      </c>
      <c r="G32" s="101" t="s">
        <v>30</v>
      </c>
      <c r="H32" s="101" t="s">
        <v>31</v>
      </c>
      <c r="I32" s="221"/>
      <c r="J32" s="102" t="s">
        <v>42</v>
      </c>
      <c r="K32" s="103"/>
      <c r="L32" s="104">
        <v>54100</v>
      </c>
      <c r="M32" s="105"/>
      <c r="N32" s="66">
        <f t="shared" ref="N32:N51" si="4">K32+L32+M32</f>
        <v>54100</v>
      </c>
      <c r="O32" s="67"/>
      <c r="P32" s="67"/>
      <c r="Q32" s="67"/>
    </row>
    <row r="33" spans="1:17" s="18" customFormat="1" ht="69" customHeight="1" x14ac:dyDescent="0.25">
      <c r="A33" s="37" t="s">
        <v>82</v>
      </c>
      <c r="B33" s="92"/>
      <c r="C33" s="93"/>
      <c r="D33" s="178"/>
      <c r="E33" s="179" t="s">
        <v>286</v>
      </c>
      <c r="F33" s="88" t="s">
        <v>78</v>
      </c>
      <c r="G33" s="32" t="s">
        <v>30</v>
      </c>
      <c r="H33" s="32" t="s">
        <v>31</v>
      </c>
      <c r="I33" s="222" t="s">
        <v>79</v>
      </c>
      <c r="J33" s="34" t="s">
        <v>42</v>
      </c>
      <c r="K33" s="90"/>
      <c r="L33" s="91">
        <v>28570.2</v>
      </c>
      <c r="M33" s="90"/>
      <c r="N33" s="36">
        <f t="shared" si="4"/>
        <v>28570.2</v>
      </c>
      <c r="O33" s="25"/>
      <c r="P33" s="25"/>
      <c r="Q33" s="25"/>
    </row>
    <row r="34" spans="1:17" s="18" customFormat="1" ht="40.5" x14ac:dyDescent="0.25">
      <c r="A34" s="37" t="s">
        <v>84</v>
      </c>
      <c r="B34" s="92"/>
      <c r="C34" s="93"/>
      <c r="D34" s="178"/>
      <c r="E34" s="179" t="s">
        <v>85</v>
      </c>
      <c r="F34" s="88" t="s">
        <v>78</v>
      </c>
      <c r="G34" s="32" t="s">
        <v>30</v>
      </c>
      <c r="H34" s="32" t="s">
        <v>31</v>
      </c>
      <c r="I34" s="220"/>
      <c r="J34" s="34" t="s">
        <v>42</v>
      </c>
      <c r="K34" s="90"/>
      <c r="L34" s="91">
        <v>101932.65</v>
      </c>
      <c r="M34" s="91"/>
      <c r="N34" s="36">
        <f t="shared" si="4"/>
        <v>101932.65</v>
      </c>
      <c r="O34" s="25"/>
      <c r="P34" s="25"/>
      <c r="Q34" s="25"/>
    </row>
    <row r="35" spans="1:17" s="18" customFormat="1" ht="40.5" customHeight="1" x14ac:dyDescent="0.25">
      <c r="A35" s="37" t="s">
        <v>86</v>
      </c>
      <c r="B35" s="92"/>
      <c r="C35" s="93"/>
      <c r="D35" s="178"/>
      <c r="E35" s="179" t="s">
        <v>87</v>
      </c>
      <c r="F35" s="88" t="s">
        <v>78</v>
      </c>
      <c r="G35" s="32" t="s">
        <v>30</v>
      </c>
      <c r="H35" s="32" t="s">
        <v>31</v>
      </c>
      <c r="I35" s="220"/>
      <c r="J35" s="34" t="s">
        <v>42</v>
      </c>
      <c r="K35" s="90"/>
      <c r="L35" s="91">
        <v>4908.9219999999996</v>
      </c>
      <c r="M35" s="91"/>
      <c r="N35" s="36">
        <f t="shared" si="4"/>
        <v>4908.9219999999996</v>
      </c>
      <c r="O35" s="25"/>
      <c r="P35" s="25"/>
      <c r="Q35" s="25"/>
    </row>
    <row r="36" spans="1:17" s="18" customFormat="1" ht="40.5" x14ac:dyDescent="0.25">
      <c r="A36" s="37" t="s">
        <v>88</v>
      </c>
      <c r="B36" s="92"/>
      <c r="C36" s="93"/>
      <c r="D36" s="178"/>
      <c r="E36" s="179" t="s">
        <v>89</v>
      </c>
      <c r="F36" s="88" t="s">
        <v>78</v>
      </c>
      <c r="G36" s="32" t="s">
        <v>30</v>
      </c>
      <c r="H36" s="32" t="s">
        <v>31</v>
      </c>
      <c r="I36" s="220"/>
      <c r="J36" s="34" t="s">
        <v>42</v>
      </c>
      <c r="K36" s="90"/>
      <c r="L36" s="91">
        <v>144288.6525</v>
      </c>
      <c r="M36" s="91"/>
      <c r="N36" s="36">
        <f t="shared" si="4"/>
        <v>144288.6525</v>
      </c>
      <c r="O36" s="25"/>
      <c r="P36" s="25"/>
      <c r="Q36" s="25"/>
    </row>
    <row r="37" spans="1:17" s="18" customFormat="1" ht="44.25" customHeight="1" x14ac:dyDescent="0.25">
      <c r="A37" s="37" t="s">
        <v>90</v>
      </c>
      <c r="B37" s="92"/>
      <c r="C37" s="93"/>
      <c r="D37" s="178"/>
      <c r="E37" s="179" t="s">
        <v>287</v>
      </c>
      <c r="F37" s="88" t="s">
        <v>78</v>
      </c>
      <c r="G37" s="32" t="s">
        <v>30</v>
      </c>
      <c r="H37" s="106" t="s">
        <v>31</v>
      </c>
      <c r="I37" s="220" t="s">
        <v>92</v>
      </c>
      <c r="J37" s="88" t="s">
        <v>42</v>
      </c>
      <c r="K37" s="90"/>
      <c r="L37" s="91">
        <v>2475</v>
      </c>
      <c r="M37" s="91"/>
      <c r="N37" s="36">
        <f t="shared" si="4"/>
        <v>2475</v>
      </c>
      <c r="O37" s="25"/>
      <c r="P37" s="25"/>
      <c r="Q37" s="25"/>
    </row>
    <row r="38" spans="1:17" s="18" customFormat="1" ht="40.5" x14ac:dyDescent="0.25">
      <c r="A38" s="37" t="s">
        <v>93</v>
      </c>
      <c r="B38" s="92"/>
      <c r="C38" s="93"/>
      <c r="D38" s="178"/>
      <c r="E38" s="179" t="s">
        <v>289</v>
      </c>
      <c r="F38" s="88" t="s">
        <v>78</v>
      </c>
      <c r="G38" s="32" t="s">
        <v>30</v>
      </c>
      <c r="H38" s="106" t="s">
        <v>31</v>
      </c>
      <c r="I38" s="220"/>
      <c r="J38" s="88" t="s">
        <v>42</v>
      </c>
      <c r="K38" s="90"/>
      <c r="L38" s="91">
        <v>3744</v>
      </c>
      <c r="M38" s="91"/>
      <c r="N38" s="36">
        <f t="shared" si="4"/>
        <v>3744</v>
      </c>
      <c r="O38" s="25"/>
      <c r="P38" s="25"/>
      <c r="Q38" s="25"/>
    </row>
    <row r="39" spans="1:17" s="18" customFormat="1" ht="40.5" x14ac:dyDescent="0.25">
      <c r="A39" s="37" t="s">
        <v>95</v>
      </c>
      <c r="B39" s="92"/>
      <c r="C39" s="93"/>
      <c r="D39" s="178"/>
      <c r="E39" s="179" t="s">
        <v>288</v>
      </c>
      <c r="F39" s="88" t="s">
        <v>78</v>
      </c>
      <c r="G39" s="32" t="s">
        <v>30</v>
      </c>
      <c r="H39" s="106" t="s">
        <v>31</v>
      </c>
      <c r="I39" s="220"/>
      <c r="J39" s="88" t="s">
        <v>42</v>
      </c>
      <c r="K39" s="90"/>
      <c r="L39" s="91">
        <v>1750</v>
      </c>
      <c r="M39" s="91"/>
      <c r="N39" s="36">
        <f t="shared" si="4"/>
        <v>1750</v>
      </c>
      <c r="O39" s="25"/>
      <c r="P39" s="25"/>
      <c r="Q39" s="25"/>
    </row>
    <row r="40" spans="1:17" s="18" customFormat="1" ht="45.75" customHeight="1" x14ac:dyDescent="0.25">
      <c r="A40" s="37" t="s">
        <v>97</v>
      </c>
      <c r="B40" s="92"/>
      <c r="C40" s="93"/>
      <c r="D40" s="178"/>
      <c r="E40" s="179" t="s">
        <v>98</v>
      </c>
      <c r="F40" s="88" t="s">
        <v>78</v>
      </c>
      <c r="G40" s="32" t="s">
        <v>30</v>
      </c>
      <c r="H40" s="32" t="s">
        <v>31</v>
      </c>
      <c r="I40" s="220" t="s">
        <v>99</v>
      </c>
      <c r="J40" s="34" t="s">
        <v>42</v>
      </c>
      <c r="K40" s="90"/>
      <c r="L40" s="91"/>
      <c r="M40" s="91">
        <v>1600</v>
      </c>
      <c r="N40" s="36">
        <f t="shared" si="4"/>
        <v>1600</v>
      </c>
      <c r="O40" s="25"/>
      <c r="P40" s="25"/>
      <c r="Q40" s="25"/>
    </row>
    <row r="41" spans="1:17" s="18" customFormat="1" ht="40.5" x14ac:dyDescent="0.25">
      <c r="A41" s="37" t="s">
        <v>100</v>
      </c>
      <c r="B41" s="92"/>
      <c r="C41" s="93"/>
      <c r="D41" s="178"/>
      <c r="E41" s="179" t="s">
        <v>101</v>
      </c>
      <c r="F41" s="88" t="s">
        <v>78</v>
      </c>
      <c r="G41" s="32" t="s">
        <v>30</v>
      </c>
      <c r="H41" s="32" t="s">
        <v>31</v>
      </c>
      <c r="I41" s="220"/>
      <c r="J41" s="34" t="s">
        <v>42</v>
      </c>
      <c r="K41" s="90"/>
      <c r="L41" s="91"/>
      <c r="M41" s="91">
        <v>1400</v>
      </c>
      <c r="N41" s="36">
        <f t="shared" si="4"/>
        <v>1400</v>
      </c>
      <c r="O41" s="25"/>
      <c r="P41" s="25"/>
      <c r="Q41" s="25"/>
    </row>
    <row r="42" spans="1:17" s="18" customFormat="1" ht="40.5" x14ac:dyDescent="0.25">
      <c r="A42" s="37" t="s">
        <v>102</v>
      </c>
      <c r="B42" s="92"/>
      <c r="C42" s="93"/>
      <c r="D42" s="178"/>
      <c r="E42" s="179" t="s">
        <v>103</v>
      </c>
      <c r="F42" s="88" t="s">
        <v>78</v>
      </c>
      <c r="G42" s="32" t="s">
        <v>30</v>
      </c>
      <c r="H42" s="32" t="s">
        <v>31</v>
      </c>
      <c r="I42" s="220"/>
      <c r="J42" s="34" t="s">
        <v>42</v>
      </c>
      <c r="K42" s="90"/>
      <c r="L42" s="91"/>
      <c r="M42" s="91">
        <v>1000</v>
      </c>
      <c r="N42" s="36">
        <f t="shared" si="4"/>
        <v>1000</v>
      </c>
      <c r="O42" s="25"/>
      <c r="P42" s="25"/>
      <c r="Q42" s="25"/>
    </row>
    <row r="43" spans="1:17" s="18" customFormat="1" ht="40.5" x14ac:dyDescent="0.25">
      <c r="A43" s="37" t="s">
        <v>104</v>
      </c>
      <c r="B43" s="92"/>
      <c r="C43" s="93"/>
      <c r="D43" s="178"/>
      <c r="E43" s="179" t="s">
        <v>105</v>
      </c>
      <c r="F43" s="88" t="s">
        <v>78</v>
      </c>
      <c r="G43" s="32" t="s">
        <v>30</v>
      </c>
      <c r="H43" s="32" t="s">
        <v>31</v>
      </c>
      <c r="I43" s="180" t="s">
        <v>106</v>
      </c>
      <c r="J43" s="34" t="s">
        <v>42</v>
      </c>
      <c r="K43" s="90"/>
      <c r="L43" s="91"/>
      <c r="M43" s="91">
        <v>500</v>
      </c>
      <c r="N43" s="36">
        <f t="shared" si="4"/>
        <v>500</v>
      </c>
      <c r="O43" s="25"/>
      <c r="P43" s="25"/>
      <c r="Q43" s="25"/>
    </row>
    <row r="44" spans="1:17" s="18" customFormat="1" ht="42" customHeight="1" x14ac:dyDescent="0.25">
      <c r="A44" s="54" t="s">
        <v>107</v>
      </c>
      <c r="B44" s="96"/>
      <c r="C44" s="97"/>
      <c r="D44" s="187"/>
      <c r="E44" s="188" t="s">
        <v>108</v>
      </c>
      <c r="F44" s="100" t="s">
        <v>78</v>
      </c>
      <c r="G44" s="101" t="s">
        <v>30</v>
      </c>
      <c r="H44" s="101" t="s">
        <v>31</v>
      </c>
      <c r="I44" s="107" t="s">
        <v>109</v>
      </c>
      <c r="J44" s="102" t="s">
        <v>42</v>
      </c>
      <c r="K44" s="103"/>
      <c r="L44" s="108"/>
      <c r="M44" s="108">
        <v>500</v>
      </c>
      <c r="N44" s="66">
        <f t="shared" si="4"/>
        <v>500</v>
      </c>
      <c r="O44" s="67"/>
      <c r="P44" s="67"/>
      <c r="Q44" s="67"/>
    </row>
    <row r="45" spans="1:17" s="18" customFormat="1" ht="40.5" x14ac:dyDescent="0.25">
      <c r="A45" s="37" t="s">
        <v>110</v>
      </c>
      <c r="B45" s="92"/>
      <c r="C45" s="93"/>
      <c r="D45" s="178"/>
      <c r="E45" s="179" t="s">
        <v>111</v>
      </c>
      <c r="F45" s="88" t="s">
        <v>78</v>
      </c>
      <c r="G45" s="32" t="s">
        <v>30</v>
      </c>
      <c r="H45" s="32" t="s">
        <v>31</v>
      </c>
      <c r="I45" s="180" t="s">
        <v>112</v>
      </c>
      <c r="J45" s="34" t="s">
        <v>42</v>
      </c>
      <c r="K45" s="90"/>
      <c r="L45" s="91"/>
      <c r="M45" s="91">
        <v>100</v>
      </c>
      <c r="N45" s="36">
        <f t="shared" si="4"/>
        <v>100</v>
      </c>
      <c r="O45" s="25"/>
      <c r="P45" s="25"/>
      <c r="Q45" s="25"/>
    </row>
    <row r="46" spans="1:17" s="18" customFormat="1" ht="40.5" x14ac:dyDescent="0.25">
      <c r="A46" s="37" t="s">
        <v>113</v>
      </c>
      <c r="B46" s="92"/>
      <c r="C46" s="93"/>
      <c r="D46" s="178"/>
      <c r="E46" s="179" t="s">
        <v>114</v>
      </c>
      <c r="F46" s="88" t="s">
        <v>78</v>
      </c>
      <c r="G46" s="32" t="s">
        <v>30</v>
      </c>
      <c r="H46" s="32" t="s">
        <v>31</v>
      </c>
      <c r="I46" s="180" t="s">
        <v>115</v>
      </c>
      <c r="J46" s="34" t="s">
        <v>42</v>
      </c>
      <c r="K46" s="90"/>
      <c r="L46" s="91"/>
      <c r="M46" s="91">
        <v>50</v>
      </c>
      <c r="N46" s="36">
        <f t="shared" si="4"/>
        <v>50</v>
      </c>
      <c r="O46" s="25"/>
      <c r="P46" s="25"/>
      <c r="Q46" s="25"/>
    </row>
    <row r="47" spans="1:17" s="18" customFormat="1" ht="90" customHeight="1" x14ac:dyDescent="0.25">
      <c r="A47" s="37" t="s">
        <v>116</v>
      </c>
      <c r="B47" s="92"/>
      <c r="C47" s="93"/>
      <c r="D47" s="178"/>
      <c r="E47" s="179" t="s">
        <v>290</v>
      </c>
      <c r="F47" s="88" t="s">
        <v>78</v>
      </c>
      <c r="G47" s="32" t="s">
        <v>30</v>
      </c>
      <c r="H47" s="32" t="s">
        <v>31</v>
      </c>
      <c r="I47" s="180" t="s">
        <v>118</v>
      </c>
      <c r="J47" s="34" t="s">
        <v>42</v>
      </c>
      <c r="K47" s="90"/>
      <c r="L47" s="91">
        <v>7380</v>
      </c>
      <c r="M47" s="91"/>
      <c r="N47" s="36">
        <f t="shared" si="4"/>
        <v>7380</v>
      </c>
      <c r="O47" s="25"/>
      <c r="P47" s="25"/>
      <c r="Q47" s="25"/>
    </row>
    <row r="48" spans="1:17" s="18" customFormat="1" ht="40.5" x14ac:dyDescent="0.25">
      <c r="A48" s="37" t="s">
        <v>119</v>
      </c>
      <c r="B48" s="92"/>
      <c r="C48" s="93"/>
      <c r="D48" s="178"/>
      <c r="E48" s="179" t="s">
        <v>120</v>
      </c>
      <c r="F48" s="88" t="s">
        <v>78</v>
      </c>
      <c r="G48" s="32" t="s">
        <v>30</v>
      </c>
      <c r="H48" s="32" t="s">
        <v>31</v>
      </c>
      <c r="I48" s="180" t="s">
        <v>121</v>
      </c>
      <c r="J48" s="34" t="s">
        <v>42</v>
      </c>
      <c r="K48" s="90"/>
      <c r="L48" s="91">
        <v>2000</v>
      </c>
      <c r="M48" s="91">
        <v>2500</v>
      </c>
      <c r="N48" s="36">
        <f t="shared" si="4"/>
        <v>4500</v>
      </c>
      <c r="O48" s="25"/>
      <c r="P48" s="25"/>
      <c r="Q48" s="25"/>
    </row>
    <row r="49" spans="1:19" s="18" customFormat="1" ht="63.75" x14ac:dyDescent="0.25">
      <c r="A49" s="37" t="s">
        <v>122</v>
      </c>
      <c r="B49" s="92"/>
      <c r="C49" s="93"/>
      <c r="D49" s="178"/>
      <c r="E49" s="184" t="s">
        <v>123</v>
      </c>
      <c r="F49" s="88" t="s">
        <v>78</v>
      </c>
      <c r="G49" s="32" t="s">
        <v>30</v>
      </c>
      <c r="H49" s="32" t="s">
        <v>31</v>
      </c>
      <c r="I49" s="180" t="s">
        <v>124</v>
      </c>
      <c r="J49" s="34" t="s">
        <v>42</v>
      </c>
      <c r="K49" s="90"/>
      <c r="L49" s="91">
        <v>5078.5538699999997</v>
      </c>
      <c r="M49" s="91"/>
      <c r="N49" s="36">
        <f t="shared" si="4"/>
        <v>5078.5538699999997</v>
      </c>
      <c r="O49" s="25"/>
      <c r="P49" s="25"/>
      <c r="Q49" s="25"/>
    </row>
    <row r="50" spans="1:19" s="18" customFormat="1" ht="40.5" x14ac:dyDescent="0.25">
      <c r="A50" s="37" t="s">
        <v>125</v>
      </c>
      <c r="B50" s="92"/>
      <c r="C50" s="93"/>
      <c r="D50" s="178"/>
      <c r="E50" s="179" t="s">
        <v>126</v>
      </c>
      <c r="F50" s="88" t="s">
        <v>127</v>
      </c>
      <c r="G50" s="52" t="s">
        <v>128</v>
      </c>
      <c r="H50" s="52" t="s">
        <v>50</v>
      </c>
      <c r="I50" s="180" t="s">
        <v>129</v>
      </c>
      <c r="J50" s="34" t="s">
        <v>42</v>
      </c>
      <c r="K50" s="90"/>
      <c r="L50" s="91">
        <v>50</v>
      </c>
      <c r="M50" s="91"/>
      <c r="N50" s="36">
        <f t="shared" si="4"/>
        <v>50</v>
      </c>
      <c r="O50" s="25"/>
      <c r="P50" s="25"/>
      <c r="Q50" s="25"/>
    </row>
    <row r="51" spans="1:19" s="18" customFormat="1" ht="40.5" x14ac:dyDescent="0.25">
      <c r="A51" s="37" t="s">
        <v>130</v>
      </c>
      <c r="B51" s="92"/>
      <c r="C51" s="93"/>
      <c r="D51" s="178"/>
      <c r="E51" s="179" t="s">
        <v>131</v>
      </c>
      <c r="F51" s="88" t="s">
        <v>78</v>
      </c>
      <c r="G51" s="110" t="s">
        <v>132</v>
      </c>
      <c r="H51" s="52" t="s">
        <v>50</v>
      </c>
      <c r="I51" s="180" t="s">
        <v>133</v>
      </c>
      <c r="J51" s="34" t="s">
        <v>42</v>
      </c>
      <c r="K51" s="90"/>
      <c r="L51" s="91">
        <f>10217+30380.1</f>
        <v>40597.1</v>
      </c>
      <c r="M51" s="91"/>
      <c r="N51" s="36">
        <f t="shared" si="4"/>
        <v>40597.1</v>
      </c>
      <c r="O51" s="25"/>
      <c r="P51" s="25"/>
      <c r="Q51" s="25"/>
      <c r="R51" s="111">
        <v>20253400</v>
      </c>
      <c r="S51" s="112">
        <f>R51/2</f>
        <v>10126700</v>
      </c>
    </row>
    <row r="52" spans="1:19" s="18" customFormat="1" ht="12.75" x14ac:dyDescent="0.25">
      <c r="A52" s="34"/>
      <c r="B52" s="92"/>
      <c r="C52" s="93"/>
      <c r="D52" s="178"/>
      <c r="E52" s="179"/>
      <c r="F52" s="88"/>
      <c r="G52" s="32"/>
      <c r="H52" s="32"/>
      <c r="I52" s="180"/>
      <c r="J52" s="34"/>
      <c r="K52" s="90"/>
      <c r="L52" s="91"/>
      <c r="M52" s="91"/>
      <c r="N52" s="36"/>
      <c r="O52" s="25"/>
      <c r="P52" s="25"/>
      <c r="Q52" s="25"/>
      <c r="R52" s="112">
        <f>R51+S51</f>
        <v>30380100</v>
      </c>
    </row>
    <row r="53" spans="1:19" s="18" customFormat="1" ht="33" x14ac:dyDescent="0.25">
      <c r="A53" s="44" t="s">
        <v>134</v>
      </c>
      <c r="B53" s="223" t="s">
        <v>135</v>
      </c>
      <c r="C53" s="223"/>
      <c r="D53" s="223"/>
      <c r="E53" s="223"/>
      <c r="F53" s="113"/>
      <c r="G53" s="114"/>
      <c r="H53" s="114"/>
      <c r="I53" s="115"/>
      <c r="J53" s="113"/>
      <c r="K53" s="116"/>
      <c r="L53" s="86">
        <f>SUM(L55:L66)</f>
        <v>5182.43498</v>
      </c>
      <c r="M53" s="86">
        <f t="shared" ref="M53:N53" si="5">SUM(M55:M66)</f>
        <v>21260</v>
      </c>
      <c r="N53" s="86">
        <f t="shared" si="5"/>
        <v>26442.434979999998</v>
      </c>
      <c r="O53" s="46"/>
      <c r="P53" s="46"/>
      <c r="Q53" s="46"/>
      <c r="R53" s="112">
        <f>R52/1000</f>
        <v>30380.1</v>
      </c>
    </row>
    <row r="54" spans="1:19" s="18" customFormat="1" ht="25.5" x14ac:dyDescent="0.25">
      <c r="A54" s="19" t="s">
        <v>136</v>
      </c>
      <c r="B54" s="20"/>
      <c r="C54" s="224" t="s">
        <v>137</v>
      </c>
      <c r="D54" s="224"/>
      <c r="E54" s="225"/>
      <c r="F54" s="88"/>
      <c r="G54" s="32"/>
      <c r="H54" s="32"/>
      <c r="I54" s="180"/>
      <c r="J54" s="34"/>
      <c r="K54" s="90"/>
      <c r="L54" s="91"/>
      <c r="M54" s="91"/>
      <c r="N54" s="36"/>
      <c r="O54" s="25"/>
      <c r="P54" s="25"/>
      <c r="Q54" s="25"/>
    </row>
    <row r="55" spans="1:19" s="18" customFormat="1" ht="105.75" customHeight="1" x14ac:dyDescent="0.25">
      <c r="A55" s="117" t="s">
        <v>138</v>
      </c>
      <c r="B55" s="96"/>
      <c r="C55" s="97"/>
      <c r="D55" s="187"/>
      <c r="E55" s="188" t="s">
        <v>139</v>
      </c>
      <c r="F55" s="100" t="s">
        <v>140</v>
      </c>
      <c r="G55" s="101" t="s">
        <v>128</v>
      </c>
      <c r="H55" s="101" t="s">
        <v>50</v>
      </c>
      <c r="I55" s="181" t="s">
        <v>141</v>
      </c>
      <c r="J55" s="102" t="s">
        <v>42</v>
      </c>
      <c r="K55" s="103"/>
      <c r="L55" s="108">
        <v>1555.2</v>
      </c>
      <c r="M55" s="108"/>
      <c r="N55" s="66">
        <f t="shared" ref="N55:N66" si="6">K55+L55+M55</f>
        <v>1555.2</v>
      </c>
      <c r="O55" s="67"/>
      <c r="P55" s="67"/>
      <c r="Q55" s="67"/>
    </row>
    <row r="56" spans="1:19" s="18" customFormat="1" ht="38.25" x14ac:dyDescent="0.25">
      <c r="A56" s="19" t="s">
        <v>142</v>
      </c>
      <c r="B56" s="92"/>
      <c r="C56" s="93"/>
      <c r="D56" s="178"/>
      <c r="E56" s="179" t="s">
        <v>143</v>
      </c>
      <c r="F56" s="88" t="s">
        <v>140</v>
      </c>
      <c r="G56" s="32" t="s">
        <v>128</v>
      </c>
      <c r="H56" s="32" t="s">
        <v>50</v>
      </c>
      <c r="I56" s="180" t="s">
        <v>144</v>
      </c>
      <c r="J56" s="34" t="s">
        <v>42</v>
      </c>
      <c r="K56" s="90"/>
      <c r="L56" s="91">
        <v>279.60000000000002</v>
      </c>
      <c r="M56" s="91"/>
      <c r="N56" s="36">
        <f t="shared" si="6"/>
        <v>279.60000000000002</v>
      </c>
      <c r="O56" s="25"/>
      <c r="P56" s="25"/>
      <c r="Q56" s="25"/>
    </row>
    <row r="57" spans="1:19" s="18" customFormat="1" ht="38.25" x14ac:dyDescent="0.25">
      <c r="A57" s="19" t="s">
        <v>145</v>
      </c>
      <c r="B57" s="92"/>
      <c r="C57" s="93"/>
      <c r="D57" s="178"/>
      <c r="E57" s="179" t="s">
        <v>146</v>
      </c>
      <c r="F57" s="88" t="s">
        <v>140</v>
      </c>
      <c r="G57" s="32" t="s">
        <v>128</v>
      </c>
      <c r="H57" s="32" t="s">
        <v>50</v>
      </c>
      <c r="I57" s="180" t="s">
        <v>147</v>
      </c>
      <c r="J57" s="34" t="s">
        <v>42</v>
      </c>
      <c r="K57" s="90"/>
      <c r="L57" s="91">
        <v>100</v>
      </c>
      <c r="M57" s="91"/>
      <c r="N57" s="36">
        <f t="shared" si="6"/>
        <v>100</v>
      </c>
      <c r="O57" s="25"/>
      <c r="P57" s="25"/>
      <c r="Q57" s="25"/>
    </row>
    <row r="58" spans="1:19" s="18" customFormat="1" ht="157.5" customHeight="1" x14ac:dyDescent="0.25">
      <c r="A58" s="19" t="s">
        <v>148</v>
      </c>
      <c r="B58" s="92"/>
      <c r="C58" s="93"/>
      <c r="D58" s="178"/>
      <c r="E58" s="179" t="s">
        <v>149</v>
      </c>
      <c r="F58" s="34" t="s">
        <v>140</v>
      </c>
      <c r="G58" s="32" t="s">
        <v>128</v>
      </c>
      <c r="H58" s="32" t="s">
        <v>50</v>
      </c>
      <c r="I58" s="180" t="s">
        <v>150</v>
      </c>
      <c r="J58" s="34" t="s">
        <v>42</v>
      </c>
      <c r="K58" s="90"/>
      <c r="L58" s="91">
        <v>466.4855</v>
      </c>
      <c r="M58" s="91"/>
      <c r="N58" s="36">
        <f t="shared" si="6"/>
        <v>466.4855</v>
      </c>
      <c r="O58" s="25"/>
      <c r="P58" s="25"/>
      <c r="Q58" s="25"/>
    </row>
    <row r="59" spans="1:19" s="18" customFormat="1" ht="58.5" customHeight="1" x14ac:dyDescent="0.25">
      <c r="A59" s="19" t="s">
        <v>151</v>
      </c>
      <c r="B59" s="92"/>
      <c r="C59" s="93"/>
      <c r="D59" s="178"/>
      <c r="E59" s="179" t="s">
        <v>152</v>
      </c>
      <c r="F59" s="34" t="s">
        <v>140</v>
      </c>
      <c r="G59" s="32" t="s">
        <v>128</v>
      </c>
      <c r="H59" s="32" t="s">
        <v>50</v>
      </c>
      <c r="I59" s="180" t="s">
        <v>153</v>
      </c>
      <c r="J59" s="34" t="s">
        <v>42</v>
      </c>
      <c r="K59" s="90"/>
      <c r="L59" s="91">
        <v>1090.64948</v>
      </c>
      <c r="M59" s="91"/>
      <c r="N59" s="36">
        <f t="shared" si="6"/>
        <v>1090.64948</v>
      </c>
      <c r="O59" s="25"/>
      <c r="P59" s="25"/>
      <c r="Q59" s="25"/>
    </row>
    <row r="60" spans="1:19" s="18" customFormat="1" ht="285" customHeight="1" x14ac:dyDescent="0.25">
      <c r="A60" s="117" t="s">
        <v>154</v>
      </c>
      <c r="B60" s="96"/>
      <c r="C60" s="97"/>
      <c r="D60" s="187"/>
      <c r="E60" s="188" t="s">
        <v>155</v>
      </c>
      <c r="F60" s="100" t="s">
        <v>140</v>
      </c>
      <c r="G60" s="101" t="s">
        <v>128</v>
      </c>
      <c r="H60" s="101" t="s">
        <v>50</v>
      </c>
      <c r="I60" s="181" t="s">
        <v>156</v>
      </c>
      <c r="J60" s="102" t="s">
        <v>42</v>
      </c>
      <c r="K60" s="103"/>
      <c r="L60" s="108">
        <v>1690.5</v>
      </c>
      <c r="M60" s="108">
        <v>2660</v>
      </c>
      <c r="N60" s="66">
        <f t="shared" si="6"/>
        <v>4350.5</v>
      </c>
      <c r="O60" s="67"/>
      <c r="P60" s="67"/>
      <c r="Q60" s="67"/>
    </row>
    <row r="61" spans="1:19" s="18" customFormat="1" ht="63.75" x14ac:dyDescent="0.25">
      <c r="A61" s="19" t="s">
        <v>157</v>
      </c>
      <c r="B61" s="92"/>
      <c r="C61" s="93"/>
      <c r="D61" s="178"/>
      <c r="E61" s="179" t="s">
        <v>158</v>
      </c>
      <c r="F61" s="88" t="s">
        <v>140</v>
      </c>
      <c r="G61" s="32" t="s">
        <v>128</v>
      </c>
      <c r="H61" s="32" t="s">
        <v>50</v>
      </c>
      <c r="I61" s="180" t="s">
        <v>159</v>
      </c>
      <c r="J61" s="34" t="s">
        <v>42</v>
      </c>
      <c r="K61" s="90"/>
      <c r="L61" s="91"/>
      <c r="M61" s="91">
        <v>5000</v>
      </c>
      <c r="N61" s="36">
        <f t="shared" si="6"/>
        <v>5000</v>
      </c>
      <c r="O61" s="25"/>
      <c r="P61" s="25"/>
      <c r="Q61" s="25"/>
    </row>
    <row r="62" spans="1:19" s="18" customFormat="1" ht="38.25" x14ac:dyDescent="0.25">
      <c r="A62" s="19" t="s">
        <v>160</v>
      </c>
      <c r="B62" s="92"/>
      <c r="C62" s="93"/>
      <c r="D62" s="178"/>
      <c r="E62" s="179" t="s">
        <v>161</v>
      </c>
      <c r="F62" s="88" t="s">
        <v>140</v>
      </c>
      <c r="G62" s="32" t="s">
        <v>128</v>
      </c>
      <c r="H62" s="32" t="s">
        <v>50</v>
      </c>
      <c r="I62" s="180" t="s">
        <v>162</v>
      </c>
      <c r="J62" s="34" t="s">
        <v>42</v>
      </c>
      <c r="K62" s="90"/>
      <c r="L62" s="91"/>
      <c r="M62" s="91">
        <v>300</v>
      </c>
      <c r="N62" s="36">
        <f t="shared" si="6"/>
        <v>300</v>
      </c>
      <c r="O62" s="25"/>
      <c r="P62" s="25"/>
      <c r="Q62" s="25"/>
    </row>
    <row r="63" spans="1:19" s="18" customFormat="1" ht="38.25" x14ac:dyDescent="0.25">
      <c r="A63" s="19" t="s">
        <v>163</v>
      </c>
      <c r="B63" s="92"/>
      <c r="C63" s="93"/>
      <c r="D63" s="178"/>
      <c r="E63" s="179" t="s">
        <v>164</v>
      </c>
      <c r="F63" s="88" t="s">
        <v>140</v>
      </c>
      <c r="G63" s="32" t="s">
        <v>128</v>
      </c>
      <c r="H63" s="32" t="s">
        <v>50</v>
      </c>
      <c r="I63" s="180" t="s">
        <v>165</v>
      </c>
      <c r="J63" s="34" t="s">
        <v>42</v>
      </c>
      <c r="K63" s="90"/>
      <c r="L63" s="91"/>
      <c r="M63" s="91">
        <v>1000</v>
      </c>
      <c r="N63" s="36">
        <f t="shared" si="6"/>
        <v>1000</v>
      </c>
      <c r="O63" s="25"/>
      <c r="P63" s="25"/>
      <c r="Q63" s="25"/>
    </row>
    <row r="64" spans="1:19" s="18" customFormat="1" ht="38.25" x14ac:dyDescent="0.25">
      <c r="A64" s="19" t="s">
        <v>166</v>
      </c>
      <c r="B64" s="92"/>
      <c r="C64" s="93"/>
      <c r="D64" s="178"/>
      <c r="E64" s="179" t="s">
        <v>167</v>
      </c>
      <c r="F64" s="88" t="s">
        <v>140</v>
      </c>
      <c r="G64" s="32" t="s">
        <v>128</v>
      </c>
      <c r="H64" s="32" t="s">
        <v>50</v>
      </c>
      <c r="I64" s="180" t="s">
        <v>168</v>
      </c>
      <c r="J64" s="34" t="s">
        <v>42</v>
      </c>
      <c r="K64" s="90"/>
      <c r="L64" s="91"/>
      <c r="M64" s="91">
        <v>2000</v>
      </c>
      <c r="N64" s="36">
        <f t="shared" si="6"/>
        <v>2000</v>
      </c>
      <c r="O64" s="25"/>
      <c r="P64" s="25"/>
      <c r="Q64" s="25"/>
    </row>
    <row r="65" spans="1:17" s="18" customFormat="1" ht="38.25" x14ac:dyDescent="0.25">
      <c r="A65" s="19" t="s">
        <v>169</v>
      </c>
      <c r="B65" s="92"/>
      <c r="C65" s="93"/>
      <c r="D65" s="178"/>
      <c r="E65" s="179" t="s">
        <v>170</v>
      </c>
      <c r="F65" s="34" t="s">
        <v>140</v>
      </c>
      <c r="G65" s="32" t="s">
        <v>128</v>
      </c>
      <c r="H65" s="32" t="s">
        <v>50</v>
      </c>
      <c r="I65" s="180" t="s">
        <v>171</v>
      </c>
      <c r="J65" s="34" t="s">
        <v>42</v>
      </c>
      <c r="K65" s="90"/>
      <c r="L65" s="91"/>
      <c r="M65" s="91">
        <v>10000</v>
      </c>
      <c r="N65" s="36">
        <f t="shared" si="6"/>
        <v>10000</v>
      </c>
      <c r="O65" s="25"/>
      <c r="P65" s="25"/>
      <c r="Q65" s="25"/>
    </row>
    <row r="66" spans="1:17" s="18" customFormat="1" ht="51" x14ac:dyDescent="0.25">
      <c r="A66" s="19" t="s">
        <v>172</v>
      </c>
      <c r="B66" s="92"/>
      <c r="C66" s="93"/>
      <c r="D66" s="178"/>
      <c r="E66" s="179" t="s">
        <v>173</v>
      </c>
      <c r="F66" s="88" t="s">
        <v>140</v>
      </c>
      <c r="G66" s="32" t="s">
        <v>128</v>
      </c>
      <c r="H66" s="32" t="s">
        <v>50</v>
      </c>
      <c r="I66" s="180" t="s">
        <v>174</v>
      </c>
      <c r="J66" s="34" t="s">
        <v>42</v>
      </c>
      <c r="K66" s="90"/>
      <c r="L66" s="91"/>
      <c r="M66" s="91">
        <v>300</v>
      </c>
      <c r="N66" s="36">
        <f t="shared" si="6"/>
        <v>300</v>
      </c>
      <c r="O66" s="25"/>
      <c r="P66" s="25"/>
      <c r="Q66" s="25"/>
    </row>
    <row r="67" spans="1:17" s="18" customFormat="1" ht="12.75" x14ac:dyDescent="0.25">
      <c r="A67" s="34"/>
      <c r="B67" s="92"/>
      <c r="C67" s="93"/>
      <c r="D67" s="178"/>
      <c r="E67" s="179"/>
      <c r="F67" s="88"/>
      <c r="G67" s="32"/>
      <c r="H67" s="32"/>
      <c r="I67" s="180"/>
      <c r="J67" s="34"/>
      <c r="K67" s="90"/>
      <c r="L67" s="91"/>
      <c r="M67" s="91"/>
      <c r="N67" s="36"/>
      <c r="O67" s="25"/>
      <c r="P67" s="25"/>
      <c r="Q67" s="25"/>
    </row>
    <row r="68" spans="1:17" s="18" customFormat="1" ht="33" x14ac:dyDescent="0.25">
      <c r="A68" s="44" t="s">
        <v>175</v>
      </c>
      <c r="B68" s="223" t="s">
        <v>176</v>
      </c>
      <c r="C68" s="223"/>
      <c r="D68" s="223"/>
      <c r="E68" s="223"/>
      <c r="F68" s="113"/>
      <c r="G68" s="114"/>
      <c r="H68" s="114"/>
      <c r="I68" s="115"/>
      <c r="J68" s="113"/>
      <c r="K68" s="116"/>
      <c r="L68" s="86">
        <f>SUM(L70:L72)</f>
        <v>15817.4</v>
      </c>
      <c r="M68" s="86">
        <f t="shared" ref="M68:N68" si="7">SUM(M70:M72)</f>
        <v>9800</v>
      </c>
      <c r="N68" s="86">
        <f t="shared" si="7"/>
        <v>25617.4</v>
      </c>
      <c r="O68" s="46"/>
      <c r="P68" s="46"/>
      <c r="Q68" s="46"/>
    </row>
    <row r="69" spans="1:17" s="18" customFormat="1" ht="30.75" customHeight="1" x14ac:dyDescent="0.25">
      <c r="A69" s="119" t="s">
        <v>177</v>
      </c>
      <c r="B69" s="20"/>
      <c r="C69" s="226" t="s">
        <v>178</v>
      </c>
      <c r="D69" s="226"/>
      <c r="E69" s="227"/>
      <c r="F69" s="88"/>
      <c r="G69" s="32"/>
      <c r="H69" s="32"/>
      <c r="I69" s="180"/>
      <c r="J69" s="34"/>
      <c r="K69" s="90"/>
      <c r="L69" s="91"/>
      <c r="M69" s="91"/>
      <c r="N69" s="36"/>
      <c r="O69" s="25"/>
      <c r="P69" s="25"/>
      <c r="Q69" s="25"/>
    </row>
    <row r="70" spans="1:17" s="18" customFormat="1" ht="105.75" customHeight="1" x14ac:dyDescent="0.25">
      <c r="A70" s="119" t="s">
        <v>179</v>
      </c>
      <c r="B70" s="92"/>
      <c r="C70" s="93"/>
      <c r="D70" s="216" t="s">
        <v>180</v>
      </c>
      <c r="E70" s="217"/>
      <c r="F70" s="88" t="s">
        <v>181</v>
      </c>
      <c r="G70" s="32" t="s">
        <v>128</v>
      </c>
      <c r="H70" s="32" t="s">
        <v>50</v>
      </c>
      <c r="I70" s="180" t="s">
        <v>182</v>
      </c>
      <c r="J70" s="34" t="s">
        <v>42</v>
      </c>
      <c r="K70" s="90"/>
      <c r="L70" s="91">
        <v>2499</v>
      </c>
      <c r="M70" s="91"/>
      <c r="N70" s="36">
        <f t="shared" ref="N70:N72" si="8">K70+L70+M70</f>
        <v>2499</v>
      </c>
      <c r="O70" s="25"/>
      <c r="P70" s="25"/>
      <c r="Q70" s="25"/>
    </row>
    <row r="71" spans="1:17" s="18" customFormat="1" ht="79.5" customHeight="1" x14ac:dyDescent="0.25">
      <c r="A71" s="119" t="s">
        <v>183</v>
      </c>
      <c r="B71" s="92"/>
      <c r="C71" s="93"/>
      <c r="D71" s="216" t="s">
        <v>184</v>
      </c>
      <c r="E71" s="217"/>
      <c r="F71" s="88" t="s">
        <v>181</v>
      </c>
      <c r="G71" s="32" t="s">
        <v>128</v>
      </c>
      <c r="H71" s="32" t="s">
        <v>50</v>
      </c>
      <c r="I71" s="180" t="s">
        <v>185</v>
      </c>
      <c r="J71" s="34" t="s">
        <v>42</v>
      </c>
      <c r="K71" s="90"/>
      <c r="L71" s="91">
        <v>13318.4</v>
      </c>
      <c r="M71" s="91"/>
      <c r="N71" s="36">
        <f t="shared" si="8"/>
        <v>13318.4</v>
      </c>
      <c r="O71" s="25"/>
      <c r="P71" s="25"/>
      <c r="Q71" s="25"/>
    </row>
    <row r="72" spans="1:17" s="18" customFormat="1" ht="52.5" customHeight="1" x14ac:dyDescent="0.25">
      <c r="A72" s="119" t="s">
        <v>186</v>
      </c>
      <c r="B72" s="92"/>
      <c r="C72" s="93"/>
      <c r="D72" s="216" t="s">
        <v>187</v>
      </c>
      <c r="E72" s="217"/>
      <c r="F72" s="88" t="s">
        <v>181</v>
      </c>
      <c r="G72" s="32" t="s">
        <v>30</v>
      </c>
      <c r="H72" s="32" t="s">
        <v>50</v>
      </c>
      <c r="I72" s="180" t="s">
        <v>188</v>
      </c>
      <c r="J72" s="34" t="s">
        <v>42</v>
      </c>
      <c r="K72" s="90"/>
      <c r="L72" s="91"/>
      <c r="M72" s="91">
        <v>9800</v>
      </c>
      <c r="N72" s="36">
        <f t="shared" si="8"/>
        <v>9800</v>
      </c>
      <c r="O72" s="25"/>
      <c r="P72" s="25"/>
      <c r="Q72" s="25"/>
    </row>
    <row r="73" spans="1:17" s="18" customFormat="1" ht="12.75" x14ac:dyDescent="0.25">
      <c r="A73" s="122"/>
      <c r="B73" s="92"/>
      <c r="C73" s="93"/>
      <c r="D73" s="178"/>
      <c r="E73" s="179" t="s">
        <v>189</v>
      </c>
      <c r="F73" s="88"/>
      <c r="G73" s="32"/>
      <c r="H73" s="32"/>
      <c r="I73" s="180"/>
      <c r="J73" s="34"/>
      <c r="K73" s="90"/>
      <c r="L73" s="91"/>
      <c r="M73" s="91"/>
      <c r="N73" s="36"/>
      <c r="O73" s="25"/>
      <c r="P73" s="25"/>
      <c r="Q73" s="25"/>
    </row>
    <row r="74" spans="1:17" s="18" customFormat="1" ht="33" x14ac:dyDescent="0.25">
      <c r="A74" s="123" t="s">
        <v>190</v>
      </c>
      <c r="B74" s="230" t="s">
        <v>191</v>
      </c>
      <c r="C74" s="231"/>
      <c r="D74" s="231"/>
      <c r="E74" s="232"/>
      <c r="F74" s="124"/>
      <c r="G74" s="44"/>
      <c r="H74" s="44"/>
      <c r="I74" s="44"/>
      <c r="J74" s="44"/>
      <c r="K74" s="44"/>
      <c r="L74" s="125">
        <f>SUM(L76)</f>
        <v>4000</v>
      </c>
      <c r="M74" s="125">
        <f t="shared" ref="M74" si="9">SUM(M76)</f>
        <v>0</v>
      </c>
      <c r="N74" s="125">
        <f>SUM(N76)</f>
        <v>4000</v>
      </c>
      <c r="O74" s="44"/>
      <c r="P74" s="44"/>
      <c r="Q74" s="44"/>
    </row>
    <row r="75" spans="1:17" s="18" customFormat="1" ht="25.5" x14ac:dyDescent="0.25">
      <c r="A75" s="119" t="s">
        <v>192</v>
      </c>
      <c r="B75" s="126"/>
      <c r="C75" s="224" t="s">
        <v>193</v>
      </c>
      <c r="D75" s="224"/>
      <c r="E75" s="225"/>
      <c r="F75" s="127"/>
      <c r="G75" s="128"/>
      <c r="H75" s="128"/>
      <c r="I75" s="128"/>
      <c r="J75" s="128"/>
      <c r="K75" s="128"/>
      <c r="L75" s="128"/>
      <c r="M75" s="129"/>
      <c r="N75" s="128"/>
      <c r="O75" s="128"/>
      <c r="P75" s="128"/>
      <c r="Q75" s="128"/>
    </row>
    <row r="76" spans="1:17" s="18" customFormat="1" ht="91.5" customHeight="1" x14ac:dyDescent="0.25">
      <c r="A76" s="119" t="s">
        <v>194</v>
      </c>
      <c r="B76" s="92"/>
      <c r="C76" s="93"/>
      <c r="D76" s="178"/>
      <c r="E76" s="184" t="s">
        <v>195</v>
      </c>
      <c r="F76" s="130" t="s">
        <v>196</v>
      </c>
      <c r="G76" s="52" t="s">
        <v>197</v>
      </c>
      <c r="H76" s="52" t="s">
        <v>50</v>
      </c>
      <c r="I76" s="131" t="s">
        <v>198</v>
      </c>
      <c r="J76" s="52" t="s">
        <v>42</v>
      </c>
      <c r="K76" s="90"/>
      <c r="L76" s="91">
        <v>4000</v>
      </c>
      <c r="M76" s="91"/>
      <c r="N76" s="36">
        <f t="shared" ref="N76" si="10">K76+L76+M76</f>
        <v>4000</v>
      </c>
      <c r="O76" s="25"/>
      <c r="P76" s="25"/>
      <c r="Q76" s="25"/>
    </row>
    <row r="77" spans="1:17" s="18" customFormat="1" ht="12.75" x14ac:dyDescent="0.25">
      <c r="A77" s="34"/>
      <c r="B77" s="92"/>
      <c r="C77" s="93"/>
      <c r="D77" s="178"/>
      <c r="E77" s="179"/>
      <c r="F77" s="34"/>
      <c r="G77" s="32"/>
      <c r="H77" s="32"/>
      <c r="I77" s="180"/>
      <c r="J77" s="34"/>
      <c r="K77" s="90"/>
      <c r="L77" s="91"/>
      <c r="M77" s="91"/>
      <c r="N77" s="36"/>
      <c r="O77" s="25"/>
      <c r="P77" s="25"/>
      <c r="Q77" s="25"/>
    </row>
    <row r="78" spans="1:17" s="18" customFormat="1" ht="33" x14ac:dyDescent="0.25">
      <c r="A78" s="44" t="s">
        <v>199</v>
      </c>
      <c r="B78" s="80" t="s">
        <v>200</v>
      </c>
      <c r="C78" s="80"/>
      <c r="D78" s="80"/>
      <c r="E78" s="80"/>
      <c r="F78" s="82"/>
      <c r="G78" s="82"/>
      <c r="H78" s="82"/>
      <c r="I78" s="115"/>
      <c r="J78" s="82"/>
      <c r="K78" s="85"/>
      <c r="L78" s="86">
        <f>SUM(L80:L94)</f>
        <v>1395</v>
      </c>
      <c r="M78" s="86">
        <f t="shared" ref="M78:N78" si="11">SUM(M80:M94)</f>
        <v>167484</v>
      </c>
      <c r="N78" s="86">
        <f t="shared" si="11"/>
        <v>168879</v>
      </c>
      <c r="O78" s="85"/>
      <c r="P78" s="85"/>
      <c r="Q78" s="85"/>
    </row>
    <row r="79" spans="1:17" s="18" customFormat="1" ht="34.5" customHeight="1" x14ac:dyDescent="0.25">
      <c r="A79" s="19" t="s">
        <v>201</v>
      </c>
      <c r="B79" s="126"/>
      <c r="C79" s="226" t="s">
        <v>202</v>
      </c>
      <c r="D79" s="226"/>
      <c r="E79" s="227"/>
      <c r="F79" s="132"/>
      <c r="G79" s="133"/>
      <c r="H79" s="133"/>
      <c r="I79" s="180"/>
      <c r="J79" s="133"/>
      <c r="K79" s="134"/>
      <c r="L79" s="135"/>
      <c r="M79" s="135"/>
      <c r="N79" s="136"/>
      <c r="O79" s="134"/>
      <c r="P79" s="134"/>
      <c r="Q79" s="134"/>
    </row>
    <row r="80" spans="1:17" s="18" customFormat="1" ht="42" customHeight="1" x14ac:dyDescent="0.25">
      <c r="A80" s="19" t="s">
        <v>203</v>
      </c>
      <c r="B80" s="92"/>
      <c r="C80" s="93"/>
      <c r="D80" s="178"/>
      <c r="E80" s="179" t="s">
        <v>204</v>
      </c>
      <c r="F80" s="137" t="s">
        <v>205</v>
      </c>
      <c r="G80" s="110" t="s">
        <v>132</v>
      </c>
      <c r="H80" s="110" t="s">
        <v>50</v>
      </c>
      <c r="I80" s="180" t="s">
        <v>206</v>
      </c>
      <c r="J80" s="52" t="s">
        <v>42</v>
      </c>
      <c r="K80" s="90"/>
      <c r="L80" s="138"/>
      <c r="M80" s="138">
        <v>600</v>
      </c>
      <c r="N80" s="36">
        <f t="shared" ref="N80:N94" si="12">K80+L80+M80</f>
        <v>600</v>
      </c>
      <c r="O80" s="25"/>
      <c r="P80" s="25"/>
      <c r="Q80" s="25"/>
    </row>
    <row r="81" spans="1:20" s="18" customFormat="1" ht="40.5" customHeight="1" x14ac:dyDescent="0.25">
      <c r="A81" s="19" t="s">
        <v>207</v>
      </c>
      <c r="B81" s="92"/>
      <c r="C81" s="93"/>
      <c r="D81" s="178"/>
      <c r="E81" s="179" t="s">
        <v>208</v>
      </c>
      <c r="F81" s="137" t="s">
        <v>205</v>
      </c>
      <c r="G81" s="110" t="s">
        <v>132</v>
      </c>
      <c r="H81" s="110" t="s">
        <v>50</v>
      </c>
      <c r="I81" s="180" t="s">
        <v>209</v>
      </c>
      <c r="J81" s="52" t="s">
        <v>42</v>
      </c>
      <c r="K81" s="90"/>
      <c r="L81" s="138"/>
      <c r="M81" s="138">
        <v>875</v>
      </c>
      <c r="N81" s="36">
        <f t="shared" si="12"/>
        <v>875</v>
      </c>
      <c r="O81" s="25"/>
      <c r="P81" s="25"/>
      <c r="Q81" s="25"/>
    </row>
    <row r="82" spans="1:20" s="18" customFormat="1" ht="38.25" x14ac:dyDescent="0.25">
      <c r="A82" s="19" t="s">
        <v>210</v>
      </c>
      <c r="B82" s="92"/>
      <c r="C82" s="93"/>
      <c r="D82" s="178"/>
      <c r="E82" s="179" t="s">
        <v>211</v>
      </c>
      <c r="F82" s="137" t="s">
        <v>205</v>
      </c>
      <c r="G82" s="110" t="s">
        <v>132</v>
      </c>
      <c r="H82" s="110" t="s">
        <v>50</v>
      </c>
      <c r="I82" s="180" t="s">
        <v>212</v>
      </c>
      <c r="J82" s="52" t="s">
        <v>42</v>
      </c>
      <c r="K82" s="90"/>
      <c r="L82" s="138"/>
      <c r="M82" s="138">
        <v>3268</v>
      </c>
      <c r="N82" s="36">
        <f t="shared" si="12"/>
        <v>3268</v>
      </c>
      <c r="O82" s="25"/>
      <c r="P82" s="25"/>
      <c r="Q82" s="25"/>
    </row>
    <row r="83" spans="1:20" s="18" customFormat="1" ht="38.25" x14ac:dyDescent="0.25">
      <c r="A83" s="19" t="s">
        <v>213</v>
      </c>
      <c r="B83" s="92"/>
      <c r="C83" s="93"/>
      <c r="D83" s="178"/>
      <c r="E83" s="179" t="s">
        <v>214</v>
      </c>
      <c r="F83" s="137" t="s">
        <v>205</v>
      </c>
      <c r="G83" s="110" t="s">
        <v>132</v>
      </c>
      <c r="H83" s="110" t="s">
        <v>50</v>
      </c>
      <c r="I83" s="180"/>
      <c r="J83" s="52" t="s">
        <v>42</v>
      </c>
      <c r="K83" s="90"/>
      <c r="L83" s="138">
        <v>1300</v>
      </c>
      <c r="M83" s="138"/>
      <c r="N83" s="36">
        <f t="shared" si="12"/>
        <v>1300</v>
      </c>
      <c r="O83" s="25"/>
      <c r="P83" s="25"/>
      <c r="Q83" s="25"/>
    </row>
    <row r="84" spans="1:20" s="18" customFormat="1" ht="43.5" customHeight="1" x14ac:dyDescent="0.25">
      <c r="A84" s="117" t="s">
        <v>215</v>
      </c>
      <c r="B84" s="96"/>
      <c r="C84" s="97"/>
      <c r="D84" s="187"/>
      <c r="E84" s="188" t="s">
        <v>216</v>
      </c>
      <c r="F84" s="100" t="s">
        <v>205</v>
      </c>
      <c r="G84" s="139" t="s">
        <v>132</v>
      </c>
      <c r="H84" s="101" t="s">
        <v>50</v>
      </c>
      <c r="I84" s="181" t="s">
        <v>217</v>
      </c>
      <c r="J84" s="102" t="s">
        <v>33</v>
      </c>
      <c r="K84" s="103"/>
      <c r="L84" s="104"/>
      <c r="M84" s="104">
        <v>300</v>
      </c>
      <c r="N84" s="66">
        <f t="shared" si="12"/>
        <v>300</v>
      </c>
      <c r="O84" s="67"/>
      <c r="P84" s="67"/>
      <c r="Q84" s="67"/>
    </row>
    <row r="85" spans="1:20" s="18" customFormat="1" ht="38.25" x14ac:dyDescent="0.25">
      <c r="A85" s="19" t="s">
        <v>218</v>
      </c>
      <c r="B85" s="92"/>
      <c r="C85" s="93"/>
      <c r="D85" s="178"/>
      <c r="E85" s="179" t="s">
        <v>219</v>
      </c>
      <c r="F85" s="88" t="s">
        <v>205</v>
      </c>
      <c r="G85" s="110" t="s">
        <v>132</v>
      </c>
      <c r="H85" s="32" t="s">
        <v>50</v>
      </c>
      <c r="I85" s="180" t="s">
        <v>220</v>
      </c>
      <c r="J85" s="34" t="s">
        <v>221</v>
      </c>
      <c r="K85" s="90"/>
      <c r="L85" s="138"/>
      <c r="M85" s="138">
        <v>506</v>
      </c>
      <c r="N85" s="36">
        <f t="shared" si="12"/>
        <v>506</v>
      </c>
      <c r="O85" s="25"/>
      <c r="P85" s="25"/>
      <c r="Q85" s="25"/>
    </row>
    <row r="86" spans="1:20" s="18" customFormat="1" ht="38.25" x14ac:dyDescent="0.25">
      <c r="A86" s="19" t="s">
        <v>222</v>
      </c>
      <c r="B86" s="92"/>
      <c r="C86" s="93"/>
      <c r="D86" s="178"/>
      <c r="E86" s="179" t="s">
        <v>223</v>
      </c>
      <c r="F86" s="88" t="s">
        <v>205</v>
      </c>
      <c r="G86" s="110" t="s">
        <v>132</v>
      </c>
      <c r="H86" s="32" t="s">
        <v>50</v>
      </c>
      <c r="I86" s="180" t="s">
        <v>224</v>
      </c>
      <c r="J86" s="34" t="s">
        <v>33</v>
      </c>
      <c r="K86" s="90"/>
      <c r="L86" s="138"/>
      <c r="M86" s="138">
        <v>300</v>
      </c>
      <c r="N86" s="36">
        <f t="shared" si="12"/>
        <v>300</v>
      </c>
      <c r="O86" s="140"/>
      <c r="P86" s="25"/>
      <c r="Q86" s="25"/>
    </row>
    <row r="87" spans="1:20" s="18" customFormat="1" ht="38.25" x14ac:dyDescent="0.25">
      <c r="A87" s="19" t="s">
        <v>225</v>
      </c>
      <c r="B87" s="92"/>
      <c r="C87" s="93"/>
      <c r="D87" s="178"/>
      <c r="E87" s="30" t="s">
        <v>283</v>
      </c>
      <c r="F87" s="88" t="s">
        <v>205</v>
      </c>
      <c r="G87" s="110" t="s">
        <v>132</v>
      </c>
      <c r="H87" s="32" t="s">
        <v>50</v>
      </c>
      <c r="I87" s="180" t="s">
        <v>282</v>
      </c>
      <c r="J87" s="52" t="s">
        <v>42</v>
      </c>
      <c r="K87" s="90"/>
      <c r="L87" s="138"/>
      <c r="M87" s="138">
        <v>2000</v>
      </c>
      <c r="N87" s="36">
        <f t="shared" si="12"/>
        <v>2000</v>
      </c>
      <c r="O87" s="25"/>
      <c r="P87" s="25"/>
      <c r="Q87" s="25"/>
      <c r="R87" s="177" t="s">
        <v>226</v>
      </c>
    </row>
    <row r="88" spans="1:20" s="18" customFormat="1" ht="38.25" x14ac:dyDescent="0.25">
      <c r="A88" s="19" t="s">
        <v>228</v>
      </c>
      <c r="B88" s="92"/>
      <c r="C88" s="93"/>
      <c r="D88" s="178"/>
      <c r="E88" s="179" t="s">
        <v>229</v>
      </c>
      <c r="F88" s="88" t="s">
        <v>205</v>
      </c>
      <c r="G88" s="110" t="s">
        <v>132</v>
      </c>
      <c r="H88" s="32" t="s">
        <v>50</v>
      </c>
      <c r="I88" s="180" t="s">
        <v>227</v>
      </c>
      <c r="J88" s="52" t="s">
        <v>42</v>
      </c>
      <c r="K88" s="90"/>
      <c r="L88" s="138"/>
      <c r="M88" s="138">
        <v>1535</v>
      </c>
      <c r="N88" s="36">
        <f t="shared" si="12"/>
        <v>1535</v>
      </c>
      <c r="O88" s="25"/>
      <c r="P88" s="25"/>
      <c r="Q88" s="25"/>
      <c r="S88" s="111"/>
    </row>
    <row r="89" spans="1:20" s="18" customFormat="1" ht="38.25" x14ac:dyDescent="0.25">
      <c r="A89" s="19" t="s">
        <v>230</v>
      </c>
      <c r="B89" s="92"/>
      <c r="C89" s="93"/>
      <c r="D89" s="178"/>
      <c r="E89" s="179" t="s">
        <v>231</v>
      </c>
      <c r="F89" s="88" t="s">
        <v>205</v>
      </c>
      <c r="G89" s="110" t="s">
        <v>132</v>
      </c>
      <c r="H89" s="32" t="s">
        <v>50</v>
      </c>
      <c r="I89" s="180" t="s">
        <v>232</v>
      </c>
      <c r="J89" s="34" t="s">
        <v>33</v>
      </c>
      <c r="K89" s="90"/>
      <c r="L89" s="138"/>
      <c r="M89" s="138">
        <v>500</v>
      </c>
      <c r="N89" s="36">
        <f t="shared" si="12"/>
        <v>500</v>
      </c>
      <c r="O89" s="25"/>
      <c r="P89" s="25"/>
      <c r="Q89" s="25"/>
      <c r="R89" s="112"/>
    </row>
    <row r="90" spans="1:20" s="18" customFormat="1" ht="51" x14ac:dyDescent="0.25">
      <c r="A90" s="19" t="s">
        <v>233</v>
      </c>
      <c r="B90" s="92"/>
      <c r="C90" s="93"/>
      <c r="D90" s="178"/>
      <c r="E90" s="179" t="s">
        <v>234</v>
      </c>
      <c r="F90" s="34" t="s">
        <v>205</v>
      </c>
      <c r="G90" s="110" t="s">
        <v>132</v>
      </c>
      <c r="H90" s="32" t="s">
        <v>50</v>
      </c>
      <c r="I90" s="180" t="s">
        <v>235</v>
      </c>
      <c r="J90" s="52" t="s">
        <v>42</v>
      </c>
      <c r="K90" s="90"/>
      <c r="L90" s="138">
        <v>45</v>
      </c>
      <c r="M90" s="138"/>
      <c r="N90" s="36">
        <f t="shared" si="12"/>
        <v>45</v>
      </c>
      <c r="O90" s="25"/>
      <c r="P90" s="25"/>
      <c r="Q90" s="25"/>
      <c r="R90" s="141"/>
    </row>
    <row r="91" spans="1:20" s="18" customFormat="1" ht="38.25" x14ac:dyDescent="0.25">
      <c r="A91" s="19" t="s">
        <v>236</v>
      </c>
      <c r="B91" s="92"/>
      <c r="C91" s="93"/>
      <c r="D91" s="178"/>
      <c r="E91" s="179" t="s">
        <v>237</v>
      </c>
      <c r="F91" s="88" t="s">
        <v>205</v>
      </c>
      <c r="G91" s="110" t="s">
        <v>132</v>
      </c>
      <c r="H91" s="32" t="s">
        <v>50</v>
      </c>
      <c r="I91" s="180" t="s">
        <v>238</v>
      </c>
      <c r="J91" s="52" t="s">
        <v>42</v>
      </c>
      <c r="K91" s="90"/>
      <c r="L91" s="138">
        <v>50</v>
      </c>
      <c r="M91" s="138"/>
      <c r="N91" s="36">
        <f t="shared" si="12"/>
        <v>50</v>
      </c>
      <c r="O91" s="25"/>
      <c r="P91" s="25"/>
      <c r="Q91" s="25"/>
      <c r="R91" s="141"/>
      <c r="S91" s="112"/>
      <c r="T91" s="112"/>
    </row>
    <row r="92" spans="1:20" s="18" customFormat="1" ht="38.25" x14ac:dyDescent="0.25">
      <c r="A92" s="19" t="s">
        <v>239</v>
      </c>
      <c r="B92" s="92"/>
      <c r="C92" s="93"/>
      <c r="D92" s="178"/>
      <c r="E92" s="179" t="s">
        <v>240</v>
      </c>
      <c r="F92" s="88" t="s">
        <v>205</v>
      </c>
      <c r="G92" s="110" t="s">
        <v>132</v>
      </c>
      <c r="H92" s="32" t="s">
        <v>50</v>
      </c>
      <c r="I92" s="180" t="s">
        <v>241</v>
      </c>
      <c r="J92" s="34" t="s">
        <v>33</v>
      </c>
      <c r="K92" s="90"/>
      <c r="L92" s="138"/>
      <c r="M92" s="138">
        <v>600</v>
      </c>
      <c r="N92" s="36">
        <f t="shared" si="12"/>
        <v>600</v>
      </c>
      <c r="O92" s="25"/>
      <c r="P92" s="25"/>
      <c r="Q92" s="25"/>
      <c r="R92" s="141"/>
    </row>
    <row r="93" spans="1:20" s="18" customFormat="1" ht="42" customHeight="1" x14ac:dyDescent="0.25">
      <c r="A93" s="19" t="s">
        <v>242</v>
      </c>
      <c r="B93" s="92"/>
      <c r="C93" s="93"/>
      <c r="D93" s="178"/>
      <c r="E93" s="142" t="s">
        <v>243</v>
      </c>
      <c r="F93" s="88" t="s">
        <v>205</v>
      </c>
      <c r="G93" s="110" t="s">
        <v>132</v>
      </c>
      <c r="H93" s="32" t="s">
        <v>50</v>
      </c>
      <c r="I93" s="180" t="s">
        <v>244</v>
      </c>
      <c r="J93" s="52" t="s">
        <v>42</v>
      </c>
      <c r="K93" s="90"/>
      <c r="L93" s="138"/>
      <c r="M93" s="138">
        <v>7000</v>
      </c>
      <c r="N93" s="36">
        <f t="shared" si="12"/>
        <v>7000</v>
      </c>
      <c r="O93" s="25"/>
      <c r="P93" s="25"/>
      <c r="Q93" s="25"/>
    </row>
    <row r="94" spans="1:20" s="18" customFormat="1" ht="42" customHeight="1" x14ac:dyDescent="0.25">
      <c r="A94" s="19" t="s">
        <v>245</v>
      </c>
      <c r="B94" s="92"/>
      <c r="C94" s="93"/>
      <c r="D94" s="178"/>
      <c r="E94" s="142" t="s">
        <v>246</v>
      </c>
      <c r="F94" s="88" t="s">
        <v>205</v>
      </c>
      <c r="G94" s="110" t="s">
        <v>132</v>
      </c>
      <c r="H94" s="32" t="s">
        <v>50</v>
      </c>
      <c r="I94" s="180" t="s">
        <v>247</v>
      </c>
      <c r="J94" s="52" t="s">
        <v>248</v>
      </c>
      <c r="K94" s="90"/>
      <c r="L94" s="138"/>
      <c r="M94" s="138">
        <v>150000</v>
      </c>
      <c r="N94" s="36">
        <f t="shared" si="12"/>
        <v>150000</v>
      </c>
      <c r="O94" s="25"/>
      <c r="P94" s="25"/>
      <c r="Q94" s="25"/>
    </row>
    <row r="95" spans="1:20" s="18" customFormat="1" ht="15" customHeight="1" x14ac:dyDescent="0.25">
      <c r="A95" s="19"/>
      <c r="B95" s="92"/>
      <c r="C95" s="93"/>
      <c r="D95" s="178"/>
      <c r="E95" s="142"/>
      <c r="F95" s="88"/>
      <c r="G95" s="110"/>
      <c r="H95" s="32"/>
      <c r="I95" s="180"/>
      <c r="J95" s="52"/>
      <c r="K95" s="90"/>
      <c r="L95" s="138"/>
      <c r="M95" s="138"/>
      <c r="N95" s="36"/>
      <c r="O95" s="25"/>
      <c r="P95" s="25"/>
      <c r="Q95" s="25"/>
    </row>
    <row r="96" spans="1:20" s="18" customFormat="1" ht="33.75" customHeight="1" x14ac:dyDescent="0.25">
      <c r="A96" s="44" t="s">
        <v>249</v>
      </c>
      <c r="B96" s="80" t="s">
        <v>250</v>
      </c>
      <c r="C96" s="80"/>
      <c r="D96" s="85"/>
      <c r="E96" s="81"/>
      <c r="F96" s="143"/>
      <c r="G96" s="144"/>
      <c r="H96" s="114"/>
      <c r="I96" s="115"/>
      <c r="J96" s="114"/>
      <c r="K96" s="116"/>
      <c r="L96" s="86">
        <f>SUM(L98)</f>
        <v>100</v>
      </c>
      <c r="M96" s="86">
        <f t="shared" ref="M96:N96" si="13">SUM(M98)</f>
        <v>0</v>
      </c>
      <c r="N96" s="86">
        <f t="shared" si="13"/>
        <v>100</v>
      </c>
      <c r="O96" s="46"/>
      <c r="P96" s="46"/>
      <c r="Q96" s="46"/>
    </row>
    <row r="97" spans="1:21" s="18" customFormat="1" ht="31.5" customHeight="1" x14ac:dyDescent="0.25">
      <c r="A97" s="19" t="s">
        <v>251</v>
      </c>
      <c r="B97" s="20"/>
      <c r="C97" s="21" t="s">
        <v>252</v>
      </c>
      <c r="D97" s="50"/>
      <c r="E97" s="145"/>
      <c r="F97" s="88"/>
      <c r="G97" s="110"/>
      <c r="H97" s="32"/>
      <c r="I97" s="180"/>
      <c r="J97" s="52"/>
      <c r="K97" s="90"/>
      <c r="L97" s="138"/>
      <c r="M97" s="138"/>
      <c r="N97" s="36"/>
      <c r="O97" s="25"/>
      <c r="P97" s="25"/>
      <c r="Q97" s="25"/>
    </row>
    <row r="98" spans="1:21" s="18" customFormat="1" ht="42" customHeight="1" x14ac:dyDescent="0.25">
      <c r="A98" s="19" t="s">
        <v>253</v>
      </c>
      <c r="B98" s="92"/>
      <c r="C98" s="93"/>
      <c r="D98" s="178"/>
      <c r="E98" s="146" t="s">
        <v>254</v>
      </c>
      <c r="F98" s="37" t="s">
        <v>255</v>
      </c>
      <c r="G98" s="110" t="s">
        <v>132</v>
      </c>
      <c r="H98" s="110" t="s">
        <v>50</v>
      </c>
      <c r="I98" s="180" t="s">
        <v>256</v>
      </c>
      <c r="J98" s="34" t="s">
        <v>42</v>
      </c>
      <c r="K98" s="91"/>
      <c r="L98" s="91">
        <v>100</v>
      </c>
      <c r="M98" s="147"/>
      <c r="N98" s="36">
        <f t="shared" ref="N98" si="14">K98+L98+M98</f>
        <v>100</v>
      </c>
      <c r="O98" s="148"/>
      <c r="P98" s="25"/>
      <c r="Q98" s="25"/>
    </row>
    <row r="99" spans="1:21" s="18" customFormat="1" ht="12.75" x14ac:dyDescent="0.25">
      <c r="A99" s="102"/>
      <c r="B99" s="96"/>
      <c r="C99" s="97"/>
      <c r="D99" s="187"/>
      <c r="E99" s="188"/>
      <c r="F99" s="100"/>
      <c r="G99" s="101"/>
      <c r="H99" s="101"/>
      <c r="I99" s="181"/>
      <c r="J99" s="102"/>
      <c r="K99" s="103"/>
      <c r="L99" s="108"/>
      <c r="M99" s="108"/>
      <c r="N99" s="66"/>
      <c r="O99" s="67"/>
      <c r="P99" s="67"/>
      <c r="Q99" s="67"/>
      <c r="U99" s="111"/>
    </row>
    <row r="100" spans="1:21" s="50" customFormat="1" ht="35.1" customHeight="1" x14ac:dyDescent="0.25">
      <c r="A100" s="44" t="s">
        <v>257</v>
      </c>
      <c r="B100" s="202" t="s">
        <v>258</v>
      </c>
      <c r="C100" s="202"/>
      <c r="D100" s="202"/>
      <c r="E100" s="202"/>
      <c r="F100" s="81"/>
      <c r="G100" s="83"/>
      <c r="H100" s="83"/>
      <c r="I100" s="83"/>
      <c r="J100" s="83"/>
      <c r="K100" s="85"/>
      <c r="L100" s="86">
        <f>SUM(L102:L104)</f>
        <v>5000</v>
      </c>
      <c r="M100" s="86">
        <f t="shared" ref="M100:N100" si="15">SUM(M102:M104)</f>
        <v>205600</v>
      </c>
      <c r="N100" s="86">
        <f t="shared" si="15"/>
        <v>210600</v>
      </c>
      <c r="O100" s="85"/>
      <c r="P100" s="85"/>
      <c r="Q100" s="85"/>
    </row>
    <row r="101" spans="1:21" s="18" customFormat="1" ht="34.5" customHeight="1" x14ac:dyDescent="0.25">
      <c r="A101" s="34" t="s">
        <v>259</v>
      </c>
      <c r="B101" s="48"/>
      <c r="C101" s="233" t="s">
        <v>260</v>
      </c>
      <c r="D101" s="233"/>
      <c r="E101" s="234"/>
      <c r="F101" s="179"/>
      <c r="G101" s="32"/>
      <c r="H101" s="32"/>
      <c r="I101" s="32"/>
      <c r="J101" s="32"/>
      <c r="K101" s="90"/>
      <c r="L101" s="91"/>
      <c r="M101" s="91"/>
      <c r="N101" s="36"/>
      <c r="O101" s="90"/>
      <c r="P101" s="90"/>
      <c r="Q101" s="90"/>
    </row>
    <row r="102" spans="1:21" s="150" customFormat="1" ht="41.25" customHeight="1" x14ac:dyDescent="0.25">
      <c r="A102" s="37" t="s">
        <v>261</v>
      </c>
      <c r="B102" s="48"/>
      <c r="C102" s="50"/>
      <c r="D102" s="18" t="s">
        <v>262</v>
      </c>
      <c r="E102" s="149"/>
      <c r="F102" s="137" t="s">
        <v>263</v>
      </c>
      <c r="G102" s="110" t="s">
        <v>132</v>
      </c>
      <c r="H102" s="110" t="s">
        <v>50</v>
      </c>
      <c r="I102" s="180" t="s">
        <v>264</v>
      </c>
      <c r="J102" s="34" t="s">
        <v>265</v>
      </c>
      <c r="K102" s="91"/>
      <c r="L102" s="91">
        <v>5000</v>
      </c>
      <c r="M102" s="135"/>
      <c r="N102" s="36">
        <f t="shared" ref="N102:N104" si="16">K102+L102+M102</f>
        <v>5000</v>
      </c>
      <c r="O102" s="134"/>
      <c r="P102" s="134"/>
      <c r="Q102" s="134"/>
    </row>
    <row r="103" spans="1:21" s="150" customFormat="1" ht="79.5" customHeight="1" x14ac:dyDescent="0.25">
      <c r="A103" s="37" t="s">
        <v>266</v>
      </c>
      <c r="B103" s="48"/>
      <c r="C103" s="50"/>
      <c r="D103" s="18" t="s">
        <v>267</v>
      </c>
      <c r="E103" s="149"/>
      <c r="F103" s="137" t="s">
        <v>263</v>
      </c>
      <c r="G103" s="110" t="s">
        <v>132</v>
      </c>
      <c r="H103" s="110" t="s">
        <v>50</v>
      </c>
      <c r="I103" s="180" t="s">
        <v>268</v>
      </c>
      <c r="J103" s="34" t="s">
        <v>269</v>
      </c>
      <c r="K103" s="91"/>
      <c r="L103" s="91"/>
      <c r="M103" s="91">
        <v>5600</v>
      </c>
      <c r="N103" s="36">
        <f t="shared" si="16"/>
        <v>5600</v>
      </c>
      <c r="O103" s="134"/>
      <c r="P103" s="134"/>
      <c r="Q103" s="134"/>
    </row>
    <row r="104" spans="1:21" s="150" customFormat="1" ht="98.25" customHeight="1" x14ac:dyDescent="0.25">
      <c r="A104" s="54" t="s">
        <v>270</v>
      </c>
      <c r="B104" s="55"/>
      <c r="C104" s="151"/>
      <c r="D104" s="235" t="s">
        <v>271</v>
      </c>
      <c r="E104" s="236"/>
      <c r="F104" s="54" t="s">
        <v>263</v>
      </c>
      <c r="G104" s="139" t="s">
        <v>132</v>
      </c>
      <c r="H104" s="139" t="s">
        <v>50</v>
      </c>
      <c r="I104" s="181" t="s">
        <v>272</v>
      </c>
      <c r="J104" s="102" t="s">
        <v>273</v>
      </c>
      <c r="K104" s="108"/>
      <c r="L104" s="108"/>
      <c r="M104" s="108">
        <v>200000</v>
      </c>
      <c r="N104" s="66">
        <f t="shared" si="16"/>
        <v>200000</v>
      </c>
      <c r="O104" s="152"/>
      <c r="P104" s="152"/>
      <c r="Q104" s="152"/>
    </row>
    <row r="105" spans="1:21" ht="15" customHeight="1" x14ac:dyDescent="0.25">
      <c r="A105" s="153"/>
      <c r="D105" s="154"/>
      <c r="E105" s="154"/>
      <c r="F105" s="154"/>
      <c r="L105" s="8"/>
      <c r="N105" s="155"/>
    </row>
    <row r="106" spans="1:21" ht="15" customHeight="1" x14ac:dyDescent="0.25">
      <c r="A106" s="153"/>
      <c r="D106" s="154"/>
      <c r="E106" s="154"/>
      <c r="F106" s="154"/>
      <c r="L106" s="8"/>
      <c r="N106" s="155"/>
    </row>
    <row r="107" spans="1:21" ht="15" customHeight="1" x14ac:dyDescent="0.3">
      <c r="A107" s="156" t="s">
        <v>274</v>
      </c>
      <c r="B107" s="156"/>
      <c r="C107" s="156"/>
      <c r="D107" s="156"/>
      <c r="E107" s="156"/>
      <c r="F107" s="156"/>
      <c r="G107" s="156"/>
      <c r="H107" s="156"/>
      <c r="I107" s="156"/>
      <c r="J107" s="156"/>
      <c r="K107" s="186"/>
      <c r="L107" s="156" t="s">
        <v>275</v>
      </c>
      <c r="M107" s="156"/>
      <c r="N107" s="156"/>
      <c r="O107" s="156"/>
    </row>
    <row r="108" spans="1:21" ht="15" customHeight="1" x14ac:dyDescent="0.25">
      <c r="A108" s="158"/>
      <c r="B108" s="158"/>
      <c r="C108" s="158"/>
      <c r="D108" s="158"/>
      <c r="E108" s="158"/>
      <c r="F108" s="158"/>
      <c r="G108" s="159"/>
      <c r="H108" s="158"/>
      <c r="I108" s="158"/>
      <c r="J108" s="158"/>
      <c r="K108" s="160"/>
      <c r="L108" s="158"/>
      <c r="M108" s="158"/>
      <c r="N108" s="158"/>
      <c r="O108" s="158"/>
    </row>
    <row r="109" spans="1:21" ht="15" customHeight="1" x14ac:dyDescent="0.25">
      <c r="A109" s="158"/>
      <c r="B109" s="158"/>
      <c r="C109" s="158"/>
      <c r="D109" s="158"/>
      <c r="E109" s="158"/>
      <c r="F109" s="158"/>
      <c r="G109" s="159"/>
      <c r="H109" s="158"/>
      <c r="I109" s="158"/>
      <c r="J109" s="158"/>
      <c r="K109" s="160"/>
      <c r="L109" s="158"/>
      <c r="M109" s="158"/>
      <c r="N109" s="158"/>
      <c r="O109" s="158"/>
    </row>
    <row r="110" spans="1:21" ht="15" customHeight="1" x14ac:dyDescent="0.25">
      <c r="A110" s="158"/>
      <c r="B110" s="158"/>
      <c r="C110" s="158"/>
      <c r="D110" s="158"/>
      <c r="E110" s="158"/>
      <c r="F110" s="158"/>
      <c r="G110" s="159"/>
      <c r="H110" s="158"/>
      <c r="I110" s="158"/>
      <c r="J110" s="158"/>
      <c r="K110" s="160"/>
      <c r="L110" s="158"/>
      <c r="M110" s="158"/>
      <c r="N110" s="158"/>
      <c r="O110" s="158"/>
    </row>
    <row r="111" spans="1:21" ht="15" customHeight="1" x14ac:dyDescent="0.3">
      <c r="A111" s="156"/>
      <c r="B111" s="156"/>
      <c r="C111" s="237" t="s">
        <v>276</v>
      </c>
      <c r="D111" s="238"/>
      <c r="E111" s="238"/>
      <c r="F111" s="189"/>
      <c r="G111" s="239" t="s">
        <v>277</v>
      </c>
      <c r="H111" s="239"/>
      <c r="I111" s="239"/>
      <c r="J111" s="190"/>
      <c r="K111" s="186"/>
      <c r="L111" s="156"/>
      <c r="M111" s="239" t="s">
        <v>278</v>
      </c>
      <c r="N111" s="240"/>
      <c r="O111" s="240"/>
    </row>
    <row r="112" spans="1:21" ht="15" customHeight="1" x14ac:dyDescent="0.3">
      <c r="A112" s="156"/>
      <c r="B112" s="156"/>
      <c r="C112" s="228" t="s">
        <v>279</v>
      </c>
      <c r="D112" s="228"/>
      <c r="E112" s="228"/>
      <c r="F112" s="185"/>
      <c r="G112" s="229" t="s">
        <v>280</v>
      </c>
      <c r="H112" s="229"/>
      <c r="I112" s="229"/>
      <c r="J112" s="186"/>
      <c r="K112" s="186"/>
      <c r="L112" s="156"/>
      <c r="M112" s="229" t="s">
        <v>281</v>
      </c>
      <c r="N112" s="229"/>
      <c r="O112" s="229"/>
    </row>
    <row r="113" spans="1:15" ht="15" customHeight="1" x14ac:dyDescent="0.25">
      <c r="A113" s="153"/>
      <c r="D113" s="154"/>
      <c r="E113" s="154"/>
      <c r="F113" s="154"/>
      <c r="L113" s="8"/>
      <c r="N113" s="155"/>
    </row>
    <row r="114" spans="1:15" ht="15" customHeight="1" x14ac:dyDescent="0.25">
      <c r="A114" s="153"/>
      <c r="D114" s="154"/>
      <c r="E114" s="154"/>
      <c r="F114" s="154"/>
      <c r="L114" s="8"/>
      <c r="N114" s="155"/>
    </row>
    <row r="115" spans="1:15" ht="15" customHeight="1" x14ac:dyDescent="0.25">
      <c r="A115" s="153"/>
      <c r="D115" s="154"/>
      <c r="E115" s="154"/>
      <c r="F115" s="154"/>
      <c r="L115" s="8"/>
      <c r="N115" s="155"/>
    </row>
    <row r="116" spans="1:15" ht="15" customHeight="1" x14ac:dyDescent="0.25">
      <c r="A116" s="153"/>
      <c r="D116" s="154"/>
      <c r="E116" s="154"/>
      <c r="F116" s="154"/>
      <c r="L116" s="8"/>
      <c r="N116" s="155"/>
    </row>
    <row r="117" spans="1:15" ht="36" customHeight="1" x14ac:dyDescent="0.25">
      <c r="D117" s="154"/>
      <c r="E117" s="154"/>
      <c r="F117" s="154"/>
      <c r="L117" s="8"/>
      <c r="N117" s="155"/>
    </row>
    <row r="118" spans="1:15" x14ac:dyDescent="0.25">
      <c r="N118" s="166"/>
      <c r="O118" s="3"/>
    </row>
    <row r="119" spans="1:15" x14ac:dyDescent="0.25">
      <c r="B119" s="1"/>
      <c r="C119" s="1"/>
      <c r="D119" s="1"/>
      <c r="E119" s="1"/>
      <c r="F119" s="1"/>
      <c r="N119" s="166"/>
    </row>
    <row r="120" spans="1:15" x14ac:dyDescent="0.25">
      <c r="N120" s="8"/>
    </row>
    <row r="121" spans="1:15" x14ac:dyDescent="0.25">
      <c r="N121" s="166"/>
    </row>
    <row r="122" spans="1:15" x14ac:dyDescent="0.25">
      <c r="N122" s="8"/>
    </row>
    <row r="123" spans="1:15" x14ac:dyDescent="0.25">
      <c r="N123" s="166"/>
    </row>
    <row r="124" spans="1:15" x14ac:dyDescent="0.25">
      <c r="N124" s="167"/>
    </row>
    <row r="125" spans="1:15" x14ac:dyDescent="0.25">
      <c r="N125" s="8"/>
    </row>
    <row r="127" spans="1:15" x14ac:dyDescent="0.25">
      <c r="N127" s="167"/>
    </row>
  </sheetData>
  <mergeCells count="42">
    <mergeCell ref="B17:E17"/>
    <mergeCell ref="A1:Q1"/>
    <mergeCell ref="A2:Q2"/>
    <mergeCell ref="A3:Q3"/>
    <mergeCell ref="A4:Q4"/>
    <mergeCell ref="A8:A9"/>
    <mergeCell ref="B8:E9"/>
    <mergeCell ref="F8:F9"/>
    <mergeCell ref="G8:H8"/>
    <mergeCell ref="I8:I9"/>
    <mergeCell ref="J8:J9"/>
    <mergeCell ref="K8:N8"/>
    <mergeCell ref="O8:Q8"/>
    <mergeCell ref="B10:E10"/>
    <mergeCell ref="C13:E13"/>
    <mergeCell ref="D14:E14"/>
    <mergeCell ref="D70:E70"/>
    <mergeCell ref="D19:E19"/>
    <mergeCell ref="B23:E23"/>
    <mergeCell ref="D30:E30"/>
    <mergeCell ref="I31:I32"/>
    <mergeCell ref="I33:I36"/>
    <mergeCell ref="I37:I39"/>
    <mergeCell ref="I40:I42"/>
    <mergeCell ref="B53:E53"/>
    <mergeCell ref="C54:E54"/>
    <mergeCell ref="B68:E68"/>
    <mergeCell ref="C69:E69"/>
    <mergeCell ref="C112:E112"/>
    <mergeCell ref="G112:I112"/>
    <mergeCell ref="M112:O112"/>
    <mergeCell ref="D71:E71"/>
    <mergeCell ref="D72:E72"/>
    <mergeCell ref="B74:E74"/>
    <mergeCell ref="C75:E75"/>
    <mergeCell ref="C79:E79"/>
    <mergeCell ref="B100:E100"/>
    <mergeCell ref="C101:E101"/>
    <mergeCell ref="D104:E104"/>
    <mergeCell ref="C111:E111"/>
    <mergeCell ref="G111:I111"/>
    <mergeCell ref="M111:O111"/>
  </mergeCells>
  <pageMargins left="0.2" right="0" top="0.196850393700787" bottom="0.196850393700787" header="0" footer="0"/>
  <pageSetup paperSize="5" scale="90" orientation="landscape" horizontalDpi="4294967294" verticalDpi="0" r:id="rId1"/>
  <headerFooter>
    <oddFooter>&amp;L&amp;"Arial Narrow,Regular"&amp;8SUPPLEMENTAL AIP #2 FY 2021&amp;C&amp;"Arial Narrow,Bold"&amp;10Page &amp;P</oddFooter>
  </headerFooter>
  <rowBreaks count="7" manualBreakCount="7">
    <brk id="32" max="16" man="1"/>
    <brk id="44" max="16" man="1"/>
    <brk id="55" max="16" man="1"/>
    <brk id="60" max="16" man="1"/>
    <brk id="71" max="16" man="1"/>
    <brk id="84" max="16" man="1"/>
    <brk id="99" max="1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I127"/>
  <sheetViews>
    <sheetView view="pageBreakPreview" topLeftCell="A80" zoomScaleNormal="100" zoomScaleSheetLayoutView="100" workbookViewId="0">
      <selection activeCell="G11" sqref="G11"/>
    </sheetView>
  </sheetViews>
  <sheetFormatPr defaultRowHeight="16.5" x14ac:dyDescent="0.25"/>
  <cols>
    <col min="1" max="1" width="11.28515625" style="1" customWidth="1"/>
    <col min="2" max="2" width="1.5703125" style="3" customWidth="1"/>
    <col min="3" max="3" width="2.5703125" style="2" customWidth="1"/>
    <col min="4" max="4" width="4.28515625" style="2" customWidth="1"/>
    <col min="5" max="5" width="35.7109375" style="2" customWidth="1"/>
    <col min="6" max="6" width="11" style="2" customWidth="1"/>
    <col min="7" max="7" width="8.140625" style="2" customWidth="1"/>
    <col min="8" max="8" width="9.7109375" style="2" customWidth="1"/>
    <col min="9" max="9" width="16.85546875" style="2" customWidth="1"/>
    <col min="10" max="10" width="10.42578125" style="2" customWidth="1"/>
    <col min="11" max="11" width="7.7109375" style="1" customWidth="1"/>
    <col min="12" max="12" width="11.42578125" style="1" customWidth="1"/>
    <col min="13" max="13" width="11.28515625" style="8" customWidth="1"/>
    <col min="14" max="14" width="11.42578125" style="1" customWidth="1"/>
    <col min="15" max="15" width="9.5703125" style="1" customWidth="1"/>
    <col min="16" max="16" width="8.7109375" style="1" customWidth="1"/>
    <col min="17" max="17" width="8.5703125" style="1" customWidth="1"/>
    <col min="18" max="18" width="13.28515625" style="1" customWidth="1"/>
    <col min="19" max="19" width="13.7109375" style="1" customWidth="1"/>
    <col min="20" max="21" width="12.42578125" style="1" bestFit="1" customWidth="1"/>
    <col min="22" max="16384" width="9.140625" style="1"/>
  </cols>
  <sheetData>
    <row r="1" spans="1:87" ht="14.25" customHeight="1" x14ac:dyDescent="0.25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</row>
    <row r="2" spans="1:87" x14ac:dyDescent="0.25">
      <c r="A2" s="204" t="s">
        <v>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</row>
    <row r="3" spans="1:87" x14ac:dyDescent="0.25">
      <c r="A3" s="204" t="s">
        <v>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</row>
    <row r="4" spans="1:87" hidden="1" x14ac:dyDescent="0.25">
      <c r="A4" s="204" t="s">
        <v>3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</row>
    <row r="5" spans="1:87" ht="6" customHeight="1" x14ac:dyDescent="0.25">
      <c r="A5" s="2"/>
      <c r="K5" s="2"/>
      <c r="L5" s="2"/>
      <c r="M5" s="4"/>
      <c r="N5" s="2"/>
      <c r="O5" s="2"/>
      <c r="P5" s="2"/>
      <c r="Q5" s="2"/>
    </row>
    <row r="6" spans="1:87" x14ac:dyDescent="0.25">
      <c r="A6" s="5" t="s">
        <v>4</v>
      </c>
      <c r="B6" s="6"/>
      <c r="C6" s="7"/>
      <c r="D6" s="7"/>
      <c r="E6" s="7"/>
      <c r="F6" s="7"/>
    </row>
    <row r="7" spans="1:87" ht="6" customHeight="1" x14ac:dyDescent="0.25">
      <c r="A7" s="5" t="s">
        <v>5</v>
      </c>
      <c r="B7" s="6"/>
      <c r="C7" s="7"/>
      <c r="D7" s="7"/>
      <c r="E7" s="7"/>
      <c r="F7" s="7"/>
    </row>
    <row r="8" spans="1:87" s="10" customFormat="1" ht="39.75" customHeight="1" x14ac:dyDescent="0.25">
      <c r="A8" s="205" t="s">
        <v>6</v>
      </c>
      <c r="B8" s="206" t="s">
        <v>7</v>
      </c>
      <c r="C8" s="206"/>
      <c r="D8" s="206"/>
      <c r="E8" s="206"/>
      <c r="F8" s="207" t="s">
        <v>8</v>
      </c>
      <c r="G8" s="206" t="s">
        <v>9</v>
      </c>
      <c r="H8" s="206"/>
      <c r="I8" s="208" t="s">
        <v>10</v>
      </c>
      <c r="J8" s="208" t="s">
        <v>11</v>
      </c>
      <c r="K8" s="206" t="s">
        <v>12</v>
      </c>
      <c r="L8" s="206"/>
      <c r="M8" s="206"/>
      <c r="N8" s="206"/>
      <c r="O8" s="210" t="s">
        <v>13</v>
      </c>
      <c r="P8" s="210"/>
      <c r="Q8" s="210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</row>
    <row r="9" spans="1:87" s="9" customFormat="1" ht="76.5" x14ac:dyDescent="0.25">
      <c r="A9" s="205"/>
      <c r="B9" s="206"/>
      <c r="C9" s="206"/>
      <c r="D9" s="206"/>
      <c r="E9" s="206"/>
      <c r="F9" s="207"/>
      <c r="G9" s="11" t="s">
        <v>14</v>
      </c>
      <c r="H9" s="12" t="s">
        <v>15</v>
      </c>
      <c r="I9" s="209"/>
      <c r="J9" s="209"/>
      <c r="K9" s="12" t="s">
        <v>16</v>
      </c>
      <c r="L9" s="12" t="s">
        <v>17</v>
      </c>
      <c r="M9" s="13" t="s">
        <v>18</v>
      </c>
      <c r="N9" s="11" t="s">
        <v>19</v>
      </c>
      <c r="O9" s="12" t="s">
        <v>20</v>
      </c>
      <c r="P9" s="12" t="s">
        <v>21</v>
      </c>
      <c r="Q9" s="12" t="s">
        <v>22</v>
      </c>
    </row>
    <row r="10" spans="1:87" s="18" customFormat="1" ht="33" customHeight="1" x14ac:dyDescent="0.25">
      <c r="A10" s="14" t="s">
        <v>23</v>
      </c>
      <c r="B10" s="211" t="s">
        <v>24</v>
      </c>
      <c r="C10" s="211"/>
      <c r="D10" s="211"/>
      <c r="E10" s="211"/>
      <c r="F10" s="15"/>
      <c r="G10" s="16"/>
      <c r="H10" s="16"/>
      <c r="I10" s="16"/>
      <c r="J10" s="16"/>
      <c r="K10" s="16"/>
      <c r="L10" s="17">
        <f>SUM(L12:L15)</f>
        <v>9461.6056600000011</v>
      </c>
      <c r="M10" s="17">
        <f t="shared" ref="M10:N10" si="0">SUM(M12:M15)</f>
        <v>0</v>
      </c>
      <c r="N10" s="17">
        <f t="shared" si="0"/>
        <v>9461.6056600000011</v>
      </c>
      <c r="O10" s="16"/>
      <c r="P10" s="16"/>
      <c r="Q10" s="16"/>
    </row>
    <row r="11" spans="1:87" s="18" customFormat="1" ht="32.25" customHeight="1" x14ac:dyDescent="0.25">
      <c r="A11" s="19" t="s">
        <v>25</v>
      </c>
      <c r="B11" s="20"/>
      <c r="C11" s="21" t="s">
        <v>26</v>
      </c>
      <c r="D11" s="22"/>
      <c r="E11" s="23"/>
      <c r="F11" s="24"/>
      <c r="G11" s="25"/>
      <c r="H11" s="25"/>
      <c r="I11" s="25"/>
      <c r="J11" s="25"/>
      <c r="K11" s="25"/>
      <c r="L11" s="25"/>
      <c r="M11" s="26"/>
      <c r="N11" s="25"/>
      <c r="O11" s="25"/>
      <c r="P11" s="25"/>
      <c r="Q11" s="25"/>
    </row>
    <row r="12" spans="1:87" s="18" customFormat="1" ht="38.25" x14ac:dyDescent="0.25">
      <c r="A12" s="19" t="s">
        <v>27</v>
      </c>
      <c r="B12" s="27"/>
      <c r="C12" s="28"/>
      <c r="D12" s="29"/>
      <c r="E12" s="30" t="s">
        <v>28</v>
      </c>
      <c r="F12" s="31" t="s">
        <v>29</v>
      </c>
      <c r="G12" s="32" t="s">
        <v>30</v>
      </c>
      <c r="H12" s="32" t="s">
        <v>31</v>
      </c>
      <c r="I12" s="33" t="s">
        <v>32</v>
      </c>
      <c r="J12" s="34" t="s">
        <v>33</v>
      </c>
      <c r="K12" s="25"/>
      <c r="L12" s="35">
        <v>7000</v>
      </c>
      <c r="M12" s="26"/>
      <c r="N12" s="36">
        <f>K12+L12+M12</f>
        <v>7000</v>
      </c>
      <c r="O12" s="25"/>
      <c r="P12" s="25"/>
      <c r="Q12" s="25"/>
    </row>
    <row r="13" spans="1:87" s="18" customFormat="1" ht="35.1" customHeight="1" x14ac:dyDescent="0.25">
      <c r="A13" s="34" t="s">
        <v>34</v>
      </c>
      <c r="B13" s="27"/>
      <c r="C13" s="212" t="s">
        <v>35</v>
      </c>
      <c r="D13" s="212"/>
      <c r="E13" s="213"/>
      <c r="F13" s="24"/>
      <c r="G13" s="25"/>
      <c r="H13" s="25"/>
      <c r="I13" s="25"/>
      <c r="J13" s="25"/>
      <c r="K13" s="25"/>
      <c r="L13" s="25"/>
      <c r="M13" s="26"/>
      <c r="N13" s="25"/>
      <c r="O13" s="25"/>
      <c r="P13" s="25"/>
      <c r="Q13" s="25"/>
    </row>
    <row r="14" spans="1:87" s="18" customFormat="1" ht="44.25" customHeight="1" x14ac:dyDescent="0.25">
      <c r="A14" s="34" t="s">
        <v>36</v>
      </c>
      <c r="B14" s="27"/>
      <c r="C14" s="28"/>
      <c r="D14" s="214" t="s">
        <v>37</v>
      </c>
      <c r="E14" s="215"/>
      <c r="F14" s="24"/>
      <c r="G14" s="25"/>
      <c r="H14" s="25"/>
      <c r="I14" s="25"/>
      <c r="J14" s="25"/>
      <c r="K14" s="25"/>
      <c r="L14" s="25"/>
      <c r="M14" s="26"/>
      <c r="N14" s="25"/>
      <c r="O14" s="25"/>
      <c r="P14" s="25"/>
      <c r="Q14" s="25"/>
    </row>
    <row r="15" spans="1:87" s="18" customFormat="1" ht="40.5" x14ac:dyDescent="0.25">
      <c r="A15" s="37" t="s">
        <v>38</v>
      </c>
      <c r="B15" s="27"/>
      <c r="C15" s="28"/>
      <c r="D15" s="29"/>
      <c r="E15" s="38" t="s">
        <v>39</v>
      </c>
      <c r="F15" s="39" t="s">
        <v>40</v>
      </c>
      <c r="G15" s="32" t="s">
        <v>30</v>
      </c>
      <c r="H15" s="32" t="s">
        <v>31</v>
      </c>
      <c r="I15" s="40" t="s">
        <v>41</v>
      </c>
      <c r="J15" s="41" t="s">
        <v>42</v>
      </c>
      <c r="K15" s="42"/>
      <c r="L15" s="43">
        <v>2461.6056600000002</v>
      </c>
      <c r="M15" s="26"/>
      <c r="N15" s="36">
        <f>K15+L15+M15</f>
        <v>2461.6056600000002</v>
      </c>
      <c r="O15" s="25"/>
      <c r="P15" s="25"/>
      <c r="Q15" s="25"/>
    </row>
    <row r="16" spans="1:87" s="18" customFormat="1" ht="12.75" x14ac:dyDescent="0.25">
      <c r="A16" s="34"/>
      <c r="B16" s="27"/>
      <c r="C16" s="28"/>
      <c r="D16" s="29"/>
      <c r="E16" s="30"/>
      <c r="F16" s="24"/>
      <c r="G16" s="25"/>
      <c r="H16" s="25"/>
      <c r="I16" s="25"/>
      <c r="J16" s="25"/>
      <c r="K16" s="25"/>
      <c r="L16" s="25"/>
      <c r="M16" s="26"/>
      <c r="N16" s="25"/>
      <c r="O16" s="25"/>
      <c r="P16" s="25"/>
      <c r="Q16" s="25"/>
    </row>
    <row r="17" spans="1:19" s="18" customFormat="1" ht="33" x14ac:dyDescent="0.25">
      <c r="A17" s="44" t="s">
        <v>43</v>
      </c>
      <c r="B17" s="202" t="s">
        <v>44</v>
      </c>
      <c r="C17" s="202"/>
      <c r="D17" s="202"/>
      <c r="E17" s="202"/>
      <c r="F17" s="45"/>
      <c r="G17" s="46"/>
      <c r="H17" s="46"/>
      <c r="I17" s="46"/>
      <c r="J17" s="46"/>
      <c r="K17" s="46"/>
      <c r="L17" s="47">
        <f>SUM(L19:L21)</f>
        <v>8500</v>
      </c>
      <c r="M17" s="47">
        <f t="shared" ref="M17:N17" si="1">SUM(M19:M21)</f>
        <v>1238</v>
      </c>
      <c r="N17" s="47">
        <f t="shared" si="1"/>
        <v>9738</v>
      </c>
      <c r="O17" s="46"/>
      <c r="P17" s="46"/>
      <c r="Q17" s="46"/>
    </row>
    <row r="18" spans="1:19" s="18" customFormat="1" ht="25.5" x14ac:dyDescent="0.25">
      <c r="A18" s="34" t="s">
        <v>45</v>
      </c>
      <c r="B18" s="48"/>
      <c r="C18" s="49" t="s">
        <v>46</v>
      </c>
      <c r="D18" s="50"/>
      <c r="E18" s="51"/>
      <c r="F18" s="24"/>
      <c r="G18" s="25"/>
      <c r="H18" s="25"/>
      <c r="I18" s="25"/>
      <c r="J18" s="25"/>
      <c r="K18" s="25"/>
      <c r="L18" s="25"/>
      <c r="M18" s="26"/>
      <c r="N18" s="25"/>
      <c r="O18" s="25"/>
      <c r="P18" s="25"/>
      <c r="Q18" s="25"/>
    </row>
    <row r="19" spans="1:19" s="18" customFormat="1" ht="50.1" customHeight="1" x14ac:dyDescent="0.25">
      <c r="A19" s="34" t="s">
        <v>47</v>
      </c>
      <c r="B19" s="48"/>
      <c r="C19" s="49"/>
      <c r="D19" s="218" t="s">
        <v>48</v>
      </c>
      <c r="E19" s="219"/>
      <c r="F19" s="31" t="s">
        <v>49</v>
      </c>
      <c r="G19" s="32" t="s">
        <v>30</v>
      </c>
      <c r="H19" s="34" t="s">
        <v>50</v>
      </c>
      <c r="I19" s="33" t="s">
        <v>51</v>
      </c>
      <c r="J19" s="52" t="s">
        <v>42</v>
      </c>
      <c r="K19" s="53"/>
      <c r="L19" s="53">
        <v>6500</v>
      </c>
      <c r="M19" s="53"/>
      <c r="N19" s="36">
        <f>K19+L19+M19</f>
        <v>6500</v>
      </c>
      <c r="O19" s="25"/>
      <c r="P19" s="25"/>
      <c r="Q19" s="25"/>
    </row>
    <row r="20" spans="1:19" s="18" customFormat="1" ht="96.75" customHeight="1" x14ac:dyDescent="0.25">
      <c r="A20" s="54" t="s">
        <v>52</v>
      </c>
      <c r="B20" s="55"/>
      <c r="C20" s="56"/>
      <c r="D20" s="57"/>
      <c r="E20" s="58" t="s">
        <v>53</v>
      </c>
      <c r="F20" s="59" t="s">
        <v>49</v>
      </c>
      <c r="G20" s="60" t="s">
        <v>54</v>
      </c>
      <c r="H20" s="60" t="s">
        <v>50</v>
      </c>
      <c r="I20" s="61" t="s">
        <v>55</v>
      </c>
      <c r="J20" s="62" t="s">
        <v>42</v>
      </c>
      <c r="K20" s="63"/>
      <c r="L20" s="64"/>
      <c r="M20" s="65">
        <v>1238</v>
      </c>
      <c r="N20" s="66">
        <f>K20+L20+M20</f>
        <v>1238</v>
      </c>
      <c r="O20" s="67"/>
      <c r="P20" s="67"/>
      <c r="Q20" s="67"/>
    </row>
    <row r="21" spans="1:19" s="18" customFormat="1" ht="42.75" customHeight="1" x14ac:dyDescent="0.25">
      <c r="A21" s="37" t="s">
        <v>56</v>
      </c>
      <c r="B21" s="27"/>
      <c r="C21" s="28"/>
      <c r="D21" s="29"/>
      <c r="E21" s="68" t="s">
        <v>57</v>
      </c>
      <c r="F21" s="31" t="s">
        <v>49</v>
      </c>
      <c r="G21" s="34" t="s">
        <v>54</v>
      </c>
      <c r="H21" s="34" t="s">
        <v>50</v>
      </c>
      <c r="I21" s="69" t="s">
        <v>58</v>
      </c>
      <c r="J21" s="41" t="s">
        <v>42</v>
      </c>
      <c r="K21" s="69"/>
      <c r="L21" s="70">
        <v>2000</v>
      </c>
      <c r="M21" s="26"/>
      <c r="N21" s="36">
        <f>K21+L21+M21</f>
        <v>2000</v>
      </c>
      <c r="O21" s="25"/>
      <c r="P21" s="25"/>
      <c r="Q21" s="25"/>
    </row>
    <row r="22" spans="1:19" s="18" customFormat="1" ht="12.75" x14ac:dyDescent="0.25">
      <c r="A22" s="34"/>
      <c r="B22" s="27"/>
      <c r="C22" s="28"/>
      <c r="D22" s="29"/>
      <c r="E22" s="30"/>
      <c r="F22" s="24"/>
      <c r="G22" s="25"/>
      <c r="H22" s="25"/>
      <c r="I22" s="25"/>
      <c r="J22" s="25"/>
      <c r="K22" s="25"/>
      <c r="L22" s="25"/>
      <c r="M22" s="26"/>
      <c r="N22" s="25"/>
      <c r="O22" s="25"/>
      <c r="P22" s="25"/>
      <c r="Q22" s="25"/>
    </row>
    <row r="23" spans="1:19" s="18" customFormat="1" ht="33" x14ac:dyDescent="0.25">
      <c r="A23" s="44" t="s">
        <v>59</v>
      </c>
      <c r="B23" s="202" t="s">
        <v>60</v>
      </c>
      <c r="C23" s="202"/>
      <c r="D23" s="202"/>
      <c r="E23" s="202"/>
      <c r="F23" s="45"/>
      <c r="G23" s="46"/>
      <c r="H23" s="46"/>
      <c r="I23" s="46"/>
      <c r="J23" s="46"/>
      <c r="K23" s="46"/>
      <c r="L23" s="71">
        <f>SUM(L25:L26)</f>
        <v>2500</v>
      </c>
      <c r="M23" s="71">
        <f t="shared" ref="M23:N23" si="2">SUM(M25:M26)</f>
        <v>4994</v>
      </c>
      <c r="N23" s="71">
        <f t="shared" si="2"/>
        <v>7494</v>
      </c>
      <c r="O23" s="46"/>
      <c r="P23" s="46"/>
      <c r="Q23" s="46"/>
    </row>
    <row r="24" spans="1:19" s="18" customFormat="1" ht="25.5" x14ac:dyDescent="0.25">
      <c r="A24" s="19" t="s">
        <v>61</v>
      </c>
      <c r="B24" s="20"/>
      <c r="C24" s="72" t="s">
        <v>62</v>
      </c>
      <c r="D24" s="73"/>
      <c r="E24" s="74"/>
      <c r="F24" s="75"/>
      <c r="G24" s="25"/>
      <c r="H24" s="25"/>
      <c r="I24" s="25"/>
      <c r="J24" s="25"/>
      <c r="K24" s="25"/>
      <c r="L24" s="25"/>
      <c r="M24" s="26"/>
      <c r="N24" s="25"/>
      <c r="O24" s="25"/>
      <c r="P24" s="25"/>
      <c r="Q24" s="25"/>
    </row>
    <row r="25" spans="1:19" s="18" customFormat="1" ht="38.25" x14ac:dyDescent="0.25">
      <c r="A25" s="76" t="s">
        <v>63</v>
      </c>
      <c r="B25" s="27"/>
      <c r="C25" s="28"/>
      <c r="D25" s="29"/>
      <c r="E25" s="30" t="s">
        <v>64</v>
      </c>
      <c r="F25" s="77" t="s">
        <v>65</v>
      </c>
      <c r="G25" s="32" t="s">
        <v>30</v>
      </c>
      <c r="H25" s="32" t="s">
        <v>31</v>
      </c>
      <c r="I25" s="69" t="s">
        <v>66</v>
      </c>
      <c r="J25" s="34" t="s">
        <v>42</v>
      </c>
      <c r="K25" s="34"/>
      <c r="L25" s="35">
        <v>2500</v>
      </c>
      <c r="M25" s="35"/>
      <c r="N25" s="36">
        <f>K25+L25+M25</f>
        <v>2500</v>
      </c>
      <c r="O25" s="25"/>
      <c r="P25" s="25"/>
      <c r="Q25" s="25"/>
    </row>
    <row r="26" spans="1:19" s="18" customFormat="1" ht="38.25" x14ac:dyDescent="0.25">
      <c r="A26" s="76" t="s">
        <v>67</v>
      </c>
      <c r="B26" s="27"/>
      <c r="C26" s="28"/>
      <c r="D26" s="29"/>
      <c r="E26" s="30" t="s">
        <v>68</v>
      </c>
      <c r="F26" s="34" t="s">
        <v>65</v>
      </c>
      <c r="G26" s="32" t="s">
        <v>30</v>
      </c>
      <c r="H26" s="32" t="s">
        <v>31</v>
      </c>
      <c r="I26" s="69" t="s">
        <v>69</v>
      </c>
      <c r="J26" s="34" t="s">
        <v>42</v>
      </c>
      <c r="K26" s="34"/>
      <c r="L26" s="35"/>
      <c r="M26" s="35">
        <v>4994</v>
      </c>
      <c r="N26" s="36">
        <f>K26+L26+M26</f>
        <v>4994</v>
      </c>
      <c r="O26" s="25"/>
      <c r="P26" s="25"/>
      <c r="Q26" s="25"/>
    </row>
    <row r="27" spans="1:19" s="18" customFormat="1" ht="12.75" x14ac:dyDescent="0.25">
      <c r="A27" s="34"/>
      <c r="B27" s="78"/>
      <c r="C27" s="79"/>
      <c r="D27" s="79"/>
      <c r="E27" s="68"/>
      <c r="F27" s="77"/>
      <c r="G27" s="32"/>
      <c r="H27" s="32"/>
      <c r="I27" s="69"/>
      <c r="J27" s="34"/>
      <c r="K27" s="25"/>
      <c r="L27" s="35"/>
      <c r="M27" s="35"/>
      <c r="N27" s="36"/>
      <c r="O27" s="25"/>
      <c r="P27" s="25"/>
      <c r="Q27" s="25"/>
    </row>
    <row r="28" spans="1:19" s="50" customFormat="1" ht="33" x14ac:dyDescent="0.25">
      <c r="A28" s="44" t="s">
        <v>70</v>
      </c>
      <c r="B28" s="80" t="s">
        <v>71</v>
      </c>
      <c r="C28" s="80"/>
      <c r="D28" s="81"/>
      <c r="E28" s="81"/>
      <c r="F28" s="82"/>
      <c r="G28" s="83"/>
      <c r="H28" s="83"/>
      <c r="I28" s="84"/>
      <c r="J28" s="83"/>
      <c r="K28" s="85"/>
      <c r="L28" s="86">
        <f>SUM(L31:L51)</f>
        <v>397475.07836999994</v>
      </c>
      <c r="M28" s="86">
        <f t="shared" ref="M28:N28" si="3">SUM(M31:M51)</f>
        <v>96400</v>
      </c>
      <c r="N28" s="86">
        <f t="shared" si="3"/>
        <v>493875.07836999994</v>
      </c>
      <c r="O28" s="44"/>
      <c r="P28" s="44"/>
      <c r="Q28" s="44"/>
    </row>
    <row r="29" spans="1:19" s="18" customFormat="1" ht="25.5" x14ac:dyDescent="0.25">
      <c r="A29" s="34" t="s">
        <v>72</v>
      </c>
      <c r="B29" s="27"/>
      <c r="C29" s="28" t="s">
        <v>73</v>
      </c>
      <c r="D29" s="87"/>
      <c r="E29" s="68"/>
      <c r="F29" s="88"/>
      <c r="G29" s="32"/>
      <c r="H29" s="32"/>
      <c r="I29" s="89"/>
      <c r="J29" s="32"/>
      <c r="K29" s="90"/>
      <c r="L29" s="91"/>
      <c r="M29" s="91"/>
      <c r="N29" s="36"/>
      <c r="O29" s="25"/>
      <c r="P29" s="25"/>
      <c r="Q29" s="25"/>
    </row>
    <row r="30" spans="1:19" s="18" customFormat="1" ht="41.25" customHeight="1" x14ac:dyDescent="0.25">
      <c r="A30" s="34" t="s">
        <v>74</v>
      </c>
      <c r="B30" s="92"/>
      <c r="C30" s="93"/>
      <c r="D30" s="214" t="s">
        <v>75</v>
      </c>
      <c r="E30" s="215"/>
      <c r="F30" s="88"/>
      <c r="G30" s="32"/>
      <c r="H30" s="32"/>
      <c r="I30" s="69"/>
      <c r="J30" s="34"/>
      <c r="K30" s="90"/>
      <c r="L30" s="91"/>
      <c r="M30" s="91"/>
      <c r="N30" s="36"/>
      <c r="O30" s="25"/>
      <c r="P30" s="25"/>
      <c r="Q30" s="25"/>
    </row>
    <row r="31" spans="1:19" s="18" customFormat="1" ht="93" customHeight="1" x14ac:dyDescent="0.25">
      <c r="A31" s="37" t="s">
        <v>76</v>
      </c>
      <c r="B31" s="92"/>
      <c r="C31" s="93"/>
      <c r="D31" s="87"/>
      <c r="E31" s="68" t="s">
        <v>77</v>
      </c>
      <c r="F31" s="88" t="s">
        <v>78</v>
      </c>
      <c r="G31" s="32" t="s">
        <v>30</v>
      </c>
      <c r="H31" s="32" t="s">
        <v>31</v>
      </c>
      <c r="I31" s="220" t="s">
        <v>79</v>
      </c>
      <c r="J31" s="34" t="s">
        <v>42</v>
      </c>
      <c r="K31" s="90"/>
      <c r="L31" s="91">
        <v>600</v>
      </c>
      <c r="M31" s="91">
        <f>85590+3160</f>
        <v>88750</v>
      </c>
      <c r="N31" s="36">
        <f>K31+L31+M31</f>
        <v>89350</v>
      </c>
      <c r="O31" s="25"/>
      <c r="P31" s="25"/>
      <c r="Q31" s="25"/>
      <c r="S31" s="95"/>
    </row>
    <row r="32" spans="1:19" s="18" customFormat="1" ht="63.75" x14ac:dyDescent="0.25">
      <c r="A32" s="54" t="s">
        <v>80</v>
      </c>
      <c r="B32" s="96"/>
      <c r="C32" s="97"/>
      <c r="D32" s="98"/>
      <c r="E32" s="99" t="s">
        <v>81</v>
      </c>
      <c r="F32" s="100" t="s">
        <v>78</v>
      </c>
      <c r="G32" s="101" t="s">
        <v>30</v>
      </c>
      <c r="H32" s="101" t="s">
        <v>31</v>
      </c>
      <c r="I32" s="221"/>
      <c r="J32" s="102" t="s">
        <v>42</v>
      </c>
      <c r="K32" s="103"/>
      <c r="L32" s="104">
        <v>54100</v>
      </c>
      <c r="M32" s="105"/>
      <c r="N32" s="66">
        <f t="shared" ref="N32:N51" si="4">K32+L32+M32</f>
        <v>54100</v>
      </c>
      <c r="O32" s="67"/>
      <c r="P32" s="67"/>
      <c r="Q32" s="67"/>
    </row>
    <row r="33" spans="1:17" s="18" customFormat="1" ht="69" customHeight="1" x14ac:dyDescent="0.25">
      <c r="A33" s="37" t="s">
        <v>82</v>
      </c>
      <c r="B33" s="92"/>
      <c r="C33" s="93"/>
      <c r="D33" s="87"/>
      <c r="E33" s="68" t="s">
        <v>83</v>
      </c>
      <c r="F33" s="88" t="s">
        <v>78</v>
      </c>
      <c r="G33" s="32" t="s">
        <v>30</v>
      </c>
      <c r="H33" s="32" t="s">
        <v>31</v>
      </c>
      <c r="I33" s="222" t="s">
        <v>79</v>
      </c>
      <c r="J33" s="34" t="s">
        <v>42</v>
      </c>
      <c r="K33" s="90"/>
      <c r="L33" s="91">
        <v>28570.2</v>
      </c>
      <c r="M33" s="90"/>
      <c r="N33" s="36">
        <f t="shared" si="4"/>
        <v>28570.2</v>
      </c>
      <c r="O33" s="25"/>
      <c r="P33" s="25"/>
      <c r="Q33" s="25"/>
    </row>
    <row r="34" spans="1:17" s="18" customFormat="1" ht="40.5" x14ac:dyDescent="0.25">
      <c r="A34" s="37" t="s">
        <v>84</v>
      </c>
      <c r="B34" s="92"/>
      <c r="C34" s="93"/>
      <c r="D34" s="87"/>
      <c r="E34" s="68" t="s">
        <v>85</v>
      </c>
      <c r="F34" s="88" t="s">
        <v>78</v>
      </c>
      <c r="G34" s="32" t="s">
        <v>30</v>
      </c>
      <c r="H34" s="32" t="s">
        <v>31</v>
      </c>
      <c r="I34" s="220"/>
      <c r="J34" s="34" t="s">
        <v>42</v>
      </c>
      <c r="K34" s="90"/>
      <c r="L34" s="91">
        <v>101932.65</v>
      </c>
      <c r="M34" s="91"/>
      <c r="N34" s="36">
        <f t="shared" si="4"/>
        <v>101932.65</v>
      </c>
      <c r="O34" s="25"/>
      <c r="P34" s="25"/>
      <c r="Q34" s="25"/>
    </row>
    <row r="35" spans="1:17" s="18" customFormat="1" ht="40.5" customHeight="1" x14ac:dyDescent="0.25">
      <c r="A35" s="37" t="s">
        <v>86</v>
      </c>
      <c r="B35" s="92"/>
      <c r="C35" s="93"/>
      <c r="D35" s="87"/>
      <c r="E35" s="68" t="s">
        <v>87</v>
      </c>
      <c r="F35" s="88" t="s">
        <v>78</v>
      </c>
      <c r="G35" s="32" t="s">
        <v>30</v>
      </c>
      <c r="H35" s="32" t="s">
        <v>31</v>
      </c>
      <c r="I35" s="220"/>
      <c r="J35" s="34" t="s">
        <v>42</v>
      </c>
      <c r="K35" s="90"/>
      <c r="L35" s="91">
        <v>4908.9219999999996</v>
      </c>
      <c r="M35" s="91"/>
      <c r="N35" s="36">
        <f t="shared" si="4"/>
        <v>4908.9219999999996</v>
      </c>
      <c r="O35" s="25"/>
      <c r="P35" s="25"/>
      <c r="Q35" s="25"/>
    </row>
    <row r="36" spans="1:17" s="18" customFormat="1" ht="40.5" x14ac:dyDescent="0.25">
      <c r="A36" s="37" t="s">
        <v>88</v>
      </c>
      <c r="B36" s="92"/>
      <c r="C36" s="93"/>
      <c r="D36" s="87"/>
      <c r="E36" s="68" t="s">
        <v>89</v>
      </c>
      <c r="F36" s="88" t="s">
        <v>78</v>
      </c>
      <c r="G36" s="32" t="s">
        <v>30</v>
      </c>
      <c r="H36" s="32" t="s">
        <v>31</v>
      </c>
      <c r="I36" s="220"/>
      <c r="J36" s="34" t="s">
        <v>42</v>
      </c>
      <c r="K36" s="90"/>
      <c r="L36" s="91">
        <v>144288.6525</v>
      </c>
      <c r="M36" s="91"/>
      <c r="N36" s="36">
        <f t="shared" si="4"/>
        <v>144288.6525</v>
      </c>
      <c r="O36" s="25"/>
      <c r="P36" s="25"/>
      <c r="Q36" s="25"/>
    </row>
    <row r="37" spans="1:17" s="18" customFormat="1" ht="44.25" customHeight="1" x14ac:dyDescent="0.25">
      <c r="A37" s="37" t="s">
        <v>90</v>
      </c>
      <c r="B37" s="92"/>
      <c r="C37" s="93"/>
      <c r="D37" s="87"/>
      <c r="E37" s="68" t="s">
        <v>91</v>
      </c>
      <c r="F37" s="88" t="s">
        <v>78</v>
      </c>
      <c r="G37" s="32" t="s">
        <v>30</v>
      </c>
      <c r="H37" s="106" t="s">
        <v>31</v>
      </c>
      <c r="I37" s="220" t="s">
        <v>92</v>
      </c>
      <c r="J37" s="88" t="s">
        <v>42</v>
      </c>
      <c r="K37" s="90"/>
      <c r="L37" s="91">
        <v>2475</v>
      </c>
      <c r="M37" s="91"/>
      <c r="N37" s="36">
        <f t="shared" si="4"/>
        <v>2475</v>
      </c>
      <c r="O37" s="25"/>
      <c r="P37" s="25"/>
      <c r="Q37" s="25"/>
    </row>
    <row r="38" spans="1:17" s="18" customFormat="1" ht="40.5" x14ac:dyDescent="0.25">
      <c r="A38" s="37" t="s">
        <v>93</v>
      </c>
      <c r="B38" s="92"/>
      <c r="C38" s="93"/>
      <c r="D38" s="87"/>
      <c r="E38" s="68" t="s">
        <v>94</v>
      </c>
      <c r="F38" s="88" t="s">
        <v>78</v>
      </c>
      <c r="G38" s="32" t="s">
        <v>30</v>
      </c>
      <c r="H38" s="106" t="s">
        <v>31</v>
      </c>
      <c r="I38" s="220"/>
      <c r="J38" s="88" t="s">
        <v>42</v>
      </c>
      <c r="K38" s="90"/>
      <c r="L38" s="91">
        <v>3744</v>
      </c>
      <c r="M38" s="91"/>
      <c r="N38" s="36">
        <f t="shared" si="4"/>
        <v>3744</v>
      </c>
      <c r="O38" s="25"/>
      <c r="P38" s="25"/>
      <c r="Q38" s="25"/>
    </row>
    <row r="39" spans="1:17" s="18" customFormat="1" ht="40.5" x14ac:dyDescent="0.25">
      <c r="A39" s="37" t="s">
        <v>95</v>
      </c>
      <c r="B39" s="92"/>
      <c r="C39" s="93"/>
      <c r="D39" s="87"/>
      <c r="E39" s="68" t="s">
        <v>96</v>
      </c>
      <c r="F39" s="88" t="s">
        <v>78</v>
      </c>
      <c r="G39" s="32" t="s">
        <v>30</v>
      </c>
      <c r="H39" s="106" t="s">
        <v>31</v>
      </c>
      <c r="I39" s="220"/>
      <c r="J39" s="88" t="s">
        <v>42</v>
      </c>
      <c r="K39" s="90"/>
      <c r="L39" s="91">
        <v>1750</v>
      </c>
      <c r="M39" s="91"/>
      <c r="N39" s="36">
        <f t="shared" si="4"/>
        <v>1750</v>
      </c>
      <c r="O39" s="25"/>
      <c r="P39" s="25"/>
      <c r="Q39" s="25"/>
    </row>
    <row r="40" spans="1:17" s="18" customFormat="1" ht="45.75" customHeight="1" x14ac:dyDescent="0.25">
      <c r="A40" s="37" t="s">
        <v>97</v>
      </c>
      <c r="B40" s="92"/>
      <c r="C40" s="93"/>
      <c r="D40" s="87"/>
      <c r="E40" s="68" t="s">
        <v>98</v>
      </c>
      <c r="F40" s="88" t="s">
        <v>78</v>
      </c>
      <c r="G40" s="32" t="s">
        <v>30</v>
      </c>
      <c r="H40" s="32" t="s">
        <v>31</v>
      </c>
      <c r="I40" s="220" t="s">
        <v>99</v>
      </c>
      <c r="J40" s="34" t="s">
        <v>42</v>
      </c>
      <c r="K40" s="90"/>
      <c r="L40" s="91"/>
      <c r="M40" s="91">
        <v>1600</v>
      </c>
      <c r="N40" s="36">
        <f t="shared" si="4"/>
        <v>1600</v>
      </c>
      <c r="O40" s="25"/>
      <c r="P40" s="25"/>
      <c r="Q40" s="25"/>
    </row>
    <row r="41" spans="1:17" s="18" customFormat="1" ht="40.5" x14ac:dyDescent="0.25">
      <c r="A41" s="37" t="s">
        <v>100</v>
      </c>
      <c r="B41" s="92"/>
      <c r="C41" s="93"/>
      <c r="D41" s="87"/>
      <c r="E41" s="68" t="s">
        <v>101</v>
      </c>
      <c r="F41" s="88" t="s">
        <v>78</v>
      </c>
      <c r="G41" s="32" t="s">
        <v>30</v>
      </c>
      <c r="H41" s="32" t="s">
        <v>31</v>
      </c>
      <c r="I41" s="220"/>
      <c r="J41" s="34" t="s">
        <v>42</v>
      </c>
      <c r="K41" s="90"/>
      <c r="L41" s="91"/>
      <c r="M41" s="91">
        <v>1400</v>
      </c>
      <c r="N41" s="36">
        <f t="shared" si="4"/>
        <v>1400</v>
      </c>
      <c r="O41" s="25"/>
      <c r="P41" s="25"/>
      <c r="Q41" s="25"/>
    </row>
    <row r="42" spans="1:17" s="18" customFormat="1" ht="40.5" x14ac:dyDescent="0.25">
      <c r="A42" s="37" t="s">
        <v>102</v>
      </c>
      <c r="B42" s="92"/>
      <c r="C42" s="93"/>
      <c r="D42" s="87"/>
      <c r="E42" s="68" t="s">
        <v>103</v>
      </c>
      <c r="F42" s="88" t="s">
        <v>78</v>
      </c>
      <c r="G42" s="32" t="s">
        <v>30</v>
      </c>
      <c r="H42" s="32" t="s">
        <v>31</v>
      </c>
      <c r="I42" s="220"/>
      <c r="J42" s="34" t="s">
        <v>42</v>
      </c>
      <c r="K42" s="90"/>
      <c r="L42" s="91"/>
      <c r="M42" s="91">
        <v>1000</v>
      </c>
      <c r="N42" s="36">
        <f t="shared" si="4"/>
        <v>1000</v>
      </c>
      <c r="O42" s="25"/>
      <c r="P42" s="25"/>
      <c r="Q42" s="25"/>
    </row>
    <row r="43" spans="1:17" s="18" customFormat="1" ht="40.5" x14ac:dyDescent="0.25">
      <c r="A43" s="37" t="s">
        <v>104</v>
      </c>
      <c r="B43" s="92"/>
      <c r="C43" s="93"/>
      <c r="D43" s="87"/>
      <c r="E43" s="68" t="s">
        <v>105</v>
      </c>
      <c r="F43" s="88" t="s">
        <v>78</v>
      </c>
      <c r="G43" s="32" t="s">
        <v>30</v>
      </c>
      <c r="H43" s="32" t="s">
        <v>31</v>
      </c>
      <c r="I43" s="69" t="s">
        <v>106</v>
      </c>
      <c r="J43" s="34" t="s">
        <v>42</v>
      </c>
      <c r="K43" s="90"/>
      <c r="L43" s="91"/>
      <c r="M43" s="91">
        <v>500</v>
      </c>
      <c r="N43" s="36">
        <f t="shared" si="4"/>
        <v>500</v>
      </c>
      <c r="O43" s="25"/>
      <c r="P43" s="25"/>
      <c r="Q43" s="25"/>
    </row>
    <row r="44" spans="1:17" s="18" customFormat="1" ht="42" customHeight="1" x14ac:dyDescent="0.25">
      <c r="A44" s="54" t="s">
        <v>107</v>
      </c>
      <c r="B44" s="96"/>
      <c r="C44" s="97"/>
      <c r="D44" s="98"/>
      <c r="E44" s="99" t="s">
        <v>108</v>
      </c>
      <c r="F44" s="100" t="s">
        <v>78</v>
      </c>
      <c r="G44" s="101" t="s">
        <v>30</v>
      </c>
      <c r="H44" s="101" t="s">
        <v>31</v>
      </c>
      <c r="I44" s="107" t="s">
        <v>109</v>
      </c>
      <c r="J44" s="102" t="s">
        <v>42</v>
      </c>
      <c r="K44" s="103"/>
      <c r="L44" s="108"/>
      <c r="M44" s="108">
        <v>500</v>
      </c>
      <c r="N44" s="66">
        <f t="shared" si="4"/>
        <v>500</v>
      </c>
      <c r="O44" s="67"/>
      <c r="P44" s="67"/>
      <c r="Q44" s="67"/>
    </row>
    <row r="45" spans="1:17" s="18" customFormat="1" ht="40.5" x14ac:dyDescent="0.25">
      <c r="A45" s="37" t="s">
        <v>110</v>
      </c>
      <c r="B45" s="92"/>
      <c r="C45" s="93"/>
      <c r="D45" s="87"/>
      <c r="E45" s="68" t="s">
        <v>111</v>
      </c>
      <c r="F45" s="88" t="s">
        <v>78</v>
      </c>
      <c r="G45" s="32" t="s">
        <v>30</v>
      </c>
      <c r="H45" s="32" t="s">
        <v>31</v>
      </c>
      <c r="I45" s="69" t="s">
        <v>112</v>
      </c>
      <c r="J45" s="34" t="s">
        <v>42</v>
      </c>
      <c r="K45" s="90"/>
      <c r="L45" s="91"/>
      <c r="M45" s="91">
        <v>100</v>
      </c>
      <c r="N45" s="36">
        <f t="shared" si="4"/>
        <v>100</v>
      </c>
      <c r="O45" s="25"/>
      <c r="P45" s="25"/>
      <c r="Q45" s="25"/>
    </row>
    <row r="46" spans="1:17" s="18" customFormat="1" ht="40.5" x14ac:dyDescent="0.25">
      <c r="A46" s="37" t="s">
        <v>113</v>
      </c>
      <c r="B46" s="92"/>
      <c r="C46" s="93"/>
      <c r="D46" s="87"/>
      <c r="E46" s="68" t="s">
        <v>114</v>
      </c>
      <c r="F46" s="88" t="s">
        <v>78</v>
      </c>
      <c r="G46" s="32" t="s">
        <v>30</v>
      </c>
      <c r="H46" s="32" t="s">
        <v>31</v>
      </c>
      <c r="I46" s="69" t="s">
        <v>115</v>
      </c>
      <c r="J46" s="34" t="s">
        <v>42</v>
      </c>
      <c r="K46" s="90"/>
      <c r="L46" s="91"/>
      <c r="M46" s="91">
        <v>50</v>
      </c>
      <c r="N46" s="36">
        <f t="shared" si="4"/>
        <v>50</v>
      </c>
      <c r="O46" s="25"/>
      <c r="P46" s="25"/>
      <c r="Q46" s="25"/>
    </row>
    <row r="47" spans="1:17" s="18" customFormat="1" ht="90" customHeight="1" x14ac:dyDescent="0.25">
      <c r="A47" s="37" t="s">
        <v>116</v>
      </c>
      <c r="B47" s="92"/>
      <c r="C47" s="93"/>
      <c r="D47" s="87"/>
      <c r="E47" s="68" t="s">
        <v>117</v>
      </c>
      <c r="F47" s="88" t="s">
        <v>78</v>
      </c>
      <c r="G47" s="32" t="s">
        <v>30</v>
      </c>
      <c r="H47" s="32" t="s">
        <v>31</v>
      </c>
      <c r="I47" s="69" t="s">
        <v>118</v>
      </c>
      <c r="J47" s="34" t="s">
        <v>42</v>
      </c>
      <c r="K47" s="90"/>
      <c r="L47" s="91">
        <v>7380</v>
      </c>
      <c r="M47" s="91"/>
      <c r="N47" s="36">
        <f t="shared" si="4"/>
        <v>7380</v>
      </c>
      <c r="O47" s="25"/>
      <c r="P47" s="25"/>
      <c r="Q47" s="25"/>
    </row>
    <row r="48" spans="1:17" s="18" customFormat="1" ht="40.5" x14ac:dyDescent="0.25">
      <c r="A48" s="37" t="s">
        <v>119</v>
      </c>
      <c r="B48" s="92"/>
      <c r="C48" s="93"/>
      <c r="D48" s="87"/>
      <c r="E48" s="68" t="s">
        <v>120</v>
      </c>
      <c r="F48" s="88" t="s">
        <v>78</v>
      </c>
      <c r="G48" s="32" t="s">
        <v>30</v>
      </c>
      <c r="H48" s="32" t="s">
        <v>31</v>
      </c>
      <c r="I48" s="69" t="s">
        <v>121</v>
      </c>
      <c r="J48" s="34" t="s">
        <v>42</v>
      </c>
      <c r="K48" s="90"/>
      <c r="L48" s="91">
        <v>2000</v>
      </c>
      <c r="M48" s="91">
        <v>2500</v>
      </c>
      <c r="N48" s="36">
        <f t="shared" si="4"/>
        <v>4500</v>
      </c>
      <c r="O48" s="25"/>
      <c r="P48" s="25"/>
      <c r="Q48" s="25"/>
    </row>
    <row r="49" spans="1:19" s="18" customFormat="1" ht="63.75" x14ac:dyDescent="0.25">
      <c r="A49" s="37" t="s">
        <v>122</v>
      </c>
      <c r="B49" s="92"/>
      <c r="C49" s="93"/>
      <c r="D49" s="87"/>
      <c r="E49" s="109" t="s">
        <v>123</v>
      </c>
      <c r="F49" s="88" t="s">
        <v>78</v>
      </c>
      <c r="G49" s="32" t="s">
        <v>30</v>
      </c>
      <c r="H49" s="32" t="s">
        <v>31</v>
      </c>
      <c r="I49" s="69" t="s">
        <v>124</v>
      </c>
      <c r="J49" s="34" t="s">
        <v>42</v>
      </c>
      <c r="K49" s="90"/>
      <c r="L49" s="91">
        <v>5078.5538699999997</v>
      </c>
      <c r="M49" s="91"/>
      <c r="N49" s="36">
        <f t="shared" si="4"/>
        <v>5078.5538699999997</v>
      </c>
      <c r="O49" s="25"/>
      <c r="P49" s="25"/>
      <c r="Q49" s="25"/>
    </row>
    <row r="50" spans="1:19" s="18" customFormat="1" ht="40.5" x14ac:dyDescent="0.25">
      <c r="A50" s="37" t="s">
        <v>125</v>
      </c>
      <c r="B50" s="92"/>
      <c r="C50" s="93"/>
      <c r="D50" s="87"/>
      <c r="E50" s="68" t="s">
        <v>126</v>
      </c>
      <c r="F50" s="88" t="s">
        <v>127</v>
      </c>
      <c r="G50" s="52" t="s">
        <v>128</v>
      </c>
      <c r="H50" s="52" t="s">
        <v>50</v>
      </c>
      <c r="I50" s="69" t="s">
        <v>129</v>
      </c>
      <c r="J50" s="34" t="s">
        <v>42</v>
      </c>
      <c r="K50" s="90"/>
      <c r="L50" s="91">
        <v>50</v>
      </c>
      <c r="M50" s="91"/>
      <c r="N50" s="36">
        <f t="shared" si="4"/>
        <v>50</v>
      </c>
      <c r="O50" s="25"/>
      <c r="P50" s="25"/>
      <c r="Q50" s="25"/>
    </row>
    <row r="51" spans="1:19" s="18" customFormat="1" ht="40.5" x14ac:dyDescent="0.25">
      <c r="A51" s="37" t="s">
        <v>130</v>
      </c>
      <c r="B51" s="92"/>
      <c r="C51" s="93"/>
      <c r="D51" s="87"/>
      <c r="E51" s="68" t="s">
        <v>131</v>
      </c>
      <c r="F51" s="88" t="s">
        <v>78</v>
      </c>
      <c r="G51" s="110" t="s">
        <v>132</v>
      </c>
      <c r="H51" s="52" t="s">
        <v>50</v>
      </c>
      <c r="I51" s="69" t="s">
        <v>133</v>
      </c>
      <c r="J51" s="34" t="s">
        <v>42</v>
      </c>
      <c r="K51" s="90"/>
      <c r="L51" s="91">
        <f>10217+30380.1</f>
        <v>40597.1</v>
      </c>
      <c r="M51" s="91"/>
      <c r="N51" s="36">
        <f t="shared" si="4"/>
        <v>40597.1</v>
      </c>
      <c r="O51" s="25"/>
      <c r="P51" s="25"/>
      <c r="Q51" s="25"/>
      <c r="R51" s="111">
        <v>20253400</v>
      </c>
      <c r="S51" s="112">
        <f>R51/2</f>
        <v>10126700</v>
      </c>
    </row>
    <row r="52" spans="1:19" s="18" customFormat="1" ht="12.75" x14ac:dyDescent="0.25">
      <c r="A52" s="34"/>
      <c r="B52" s="92"/>
      <c r="C52" s="93"/>
      <c r="D52" s="87"/>
      <c r="E52" s="68"/>
      <c r="F52" s="88"/>
      <c r="G52" s="32"/>
      <c r="H52" s="32"/>
      <c r="I52" s="69"/>
      <c r="J52" s="34"/>
      <c r="K52" s="90"/>
      <c r="L52" s="91"/>
      <c r="M52" s="91"/>
      <c r="N52" s="36"/>
      <c r="O52" s="25"/>
      <c r="P52" s="25"/>
      <c r="Q52" s="25"/>
      <c r="R52" s="112">
        <f>R51+S51</f>
        <v>30380100</v>
      </c>
    </row>
    <row r="53" spans="1:19" s="18" customFormat="1" ht="33" x14ac:dyDescent="0.25">
      <c r="A53" s="44" t="s">
        <v>134</v>
      </c>
      <c r="B53" s="223" t="s">
        <v>135</v>
      </c>
      <c r="C53" s="223"/>
      <c r="D53" s="223"/>
      <c r="E53" s="223"/>
      <c r="F53" s="113"/>
      <c r="G53" s="114"/>
      <c r="H53" s="114"/>
      <c r="I53" s="115"/>
      <c r="J53" s="113"/>
      <c r="K53" s="116"/>
      <c r="L53" s="86">
        <f>SUM(L55:L66)</f>
        <v>5182.43498</v>
      </c>
      <c r="M53" s="86">
        <f t="shared" ref="M53:N53" si="5">SUM(M55:M66)</f>
        <v>21260</v>
      </c>
      <c r="N53" s="86">
        <f t="shared" si="5"/>
        <v>26442.434979999998</v>
      </c>
      <c r="O53" s="46"/>
      <c r="P53" s="46"/>
      <c r="Q53" s="46"/>
      <c r="R53" s="112">
        <f>R52/1000</f>
        <v>30380.1</v>
      </c>
    </row>
    <row r="54" spans="1:19" s="18" customFormat="1" ht="25.5" x14ac:dyDescent="0.25">
      <c r="A54" s="19" t="s">
        <v>136</v>
      </c>
      <c r="B54" s="20"/>
      <c r="C54" s="224" t="s">
        <v>137</v>
      </c>
      <c r="D54" s="224"/>
      <c r="E54" s="225"/>
      <c r="F54" s="88"/>
      <c r="G54" s="32"/>
      <c r="H54" s="32"/>
      <c r="I54" s="69"/>
      <c r="J54" s="34"/>
      <c r="K54" s="90"/>
      <c r="L54" s="91"/>
      <c r="M54" s="91"/>
      <c r="N54" s="36"/>
      <c r="O54" s="25"/>
      <c r="P54" s="25"/>
      <c r="Q54" s="25"/>
    </row>
    <row r="55" spans="1:19" s="18" customFormat="1" ht="105.75" customHeight="1" x14ac:dyDescent="0.25">
      <c r="A55" s="117" t="s">
        <v>138</v>
      </c>
      <c r="B55" s="96"/>
      <c r="C55" s="97"/>
      <c r="D55" s="98"/>
      <c r="E55" s="99" t="s">
        <v>139</v>
      </c>
      <c r="F55" s="100" t="s">
        <v>140</v>
      </c>
      <c r="G55" s="101" t="s">
        <v>128</v>
      </c>
      <c r="H55" s="101" t="s">
        <v>50</v>
      </c>
      <c r="I55" s="118" t="s">
        <v>141</v>
      </c>
      <c r="J55" s="102" t="s">
        <v>42</v>
      </c>
      <c r="K55" s="103"/>
      <c r="L55" s="108">
        <v>1555.2</v>
      </c>
      <c r="M55" s="108"/>
      <c r="N55" s="66">
        <f t="shared" ref="N55:N66" si="6">K55+L55+M55</f>
        <v>1555.2</v>
      </c>
      <c r="O55" s="67"/>
      <c r="P55" s="67"/>
      <c r="Q55" s="67"/>
    </row>
    <row r="56" spans="1:19" s="18" customFormat="1" ht="38.25" x14ac:dyDescent="0.25">
      <c r="A56" s="19" t="s">
        <v>142</v>
      </c>
      <c r="B56" s="92"/>
      <c r="C56" s="93"/>
      <c r="D56" s="87"/>
      <c r="E56" s="68" t="s">
        <v>143</v>
      </c>
      <c r="F56" s="88" t="s">
        <v>140</v>
      </c>
      <c r="G56" s="32" t="s">
        <v>128</v>
      </c>
      <c r="H56" s="32" t="s">
        <v>50</v>
      </c>
      <c r="I56" s="69" t="s">
        <v>144</v>
      </c>
      <c r="J56" s="34" t="s">
        <v>42</v>
      </c>
      <c r="K56" s="90"/>
      <c r="L56" s="91">
        <v>279.60000000000002</v>
      </c>
      <c r="M56" s="91"/>
      <c r="N56" s="36">
        <f t="shared" si="6"/>
        <v>279.60000000000002</v>
      </c>
      <c r="O56" s="25"/>
      <c r="P56" s="25"/>
      <c r="Q56" s="25"/>
    </row>
    <row r="57" spans="1:19" s="18" customFormat="1" ht="38.25" x14ac:dyDescent="0.25">
      <c r="A57" s="19" t="s">
        <v>145</v>
      </c>
      <c r="B57" s="92"/>
      <c r="C57" s="93"/>
      <c r="D57" s="87"/>
      <c r="E57" s="68" t="s">
        <v>146</v>
      </c>
      <c r="F57" s="88" t="s">
        <v>140</v>
      </c>
      <c r="G57" s="32" t="s">
        <v>128</v>
      </c>
      <c r="H57" s="32" t="s">
        <v>50</v>
      </c>
      <c r="I57" s="69" t="s">
        <v>147</v>
      </c>
      <c r="J57" s="34" t="s">
        <v>42</v>
      </c>
      <c r="K57" s="90"/>
      <c r="L57" s="91">
        <v>100</v>
      </c>
      <c r="M57" s="91"/>
      <c r="N57" s="36">
        <f t="shared" si="6"/>
        <v>100</v>
      </c>
      <c r="O57" s="25"/>
      <c r="P57" s="25"/>
      <c r="Q57" s="25"/>
    </row>
    <row r="58" spans="1:19" s="18" customFormat="1" ht="157.5" customHeight="1" x14ac:dyDescent="0.25">
      <c r="A58" s="19" t="s">
        <v>148</v>
      </c>
      <c r="B58" s="92"/>
      <c r="C58" s="93"/>
      <c r="D58" s="87"/>
      <c r="E58" s="68" t="s">
        <v>149</v>
      </c>
      <c r="F58" s="34" t="s">
        <v>140</v>
      </c>
      <c r="G58" s="32" t="s">
        <v>128</v>
      </c>
      <c r="H58" s="32" t="s">
        <v>50</v>
      </c>
      <c r="I58" s="69" t="s">
        <v>150</v>
      </c>
      <c r="J58" s="34" t="s">
        <v>42</v>
      </c>
      <c r="K58" s="90"/>
      <c r="L58" s="91">
        <v>466.4855</v>
      </c>
      <c r="M58" s="91"/>
      <c r="N58" s="36">
        <f t="shared" si="6"/>
        <v>466.4855</v>
      </c>
      <c r="O58" s="25"/>
      <c r="P58" s="25"/>
      <c r="Q58" s="25"/>
    </row>
    <row r="59" spans="1:19" s="18" customFormat="1" ht="58.5" customHeight="1" x14ac:dyDescent="0.25">
      <c r="A59" s="19" t="s">
        <v>151</v>
      </c>
      <c r="B59" s="92"/>
      <c r="C59" s="93"/>
      <c r="D59" s="87"/>
      <c r="E59" s="68" t="s">
        <v>152</v>
      </c>
      <c r="F59" s="34" t="s">
        <v>140</v>
      </c>
      <c r="G59" s="32" t="s">
        <v>128</v>
      </c>
      <c r="H59" s="32" t="s">
        <v>50</v>
      </c>
      <c r="I59" s="69" t="s">
        <v>153</v>
      </c>
      <c r="J59" s="34" t="s">
        <v>42</v>
      </c>
      <c r="K59" s="90"/>
      <c r="L59" s="91">
        <v>1090.64948</v>
      </c>
      <c r="M59" s="91"/>
      <c r="N59" s="36">
        <f t="shared" si="6"/>
        <v>1090.64948</v>
      </c>
      <c r="O59" s="25"/>
      <c r="P59" s="25"/>
      <c r="Q59" s="25"/>
    </row>
    <row r="60" spans="1:19" s="18" customFormat="1" ht="285" customHeight="1" x14ac:dyDescent="0.25">
      <c r="A60" s="117" t="s">
        <v>154</v>
      </c>
      <c r="B60" s="96"/>
      <c r="C60" s="97"/>
      <c r="D60" s="98"/>
      <c r="E60" s="99" t="s">
        <v>155</v>
      </c>
      <c r="F60" s="100" t="s">
        <v>140</v>
      </c>
      <c r="G60" s="101" t="s">
        <v>128</v>
      </c>
      <c r="H60" s="101" t="s">
        <v>50</v>
      </c>
      <c r="I60" s="118" t="s">
        <v>156</v>
      </c>
      <c r="J60" s="102" t="s">
        <v>42</v>
      </c>
      <c r="K60" s="103"/>
      <c r="L60" s="108">
        <v>1690.5</v>
      </c>
      <c r="M60" s="108">
        <v>2660</v>
      </c>
      <c r="N60" s="66">
        <f t="shared" si="6"/>
        <v>4350.5</v>
      </c>
      <c r="O60" s="67"/>
      <c r="P60" s="67"/>
      <c r="Q60" s="67"/>
    </row>
    <row r="61" spans="1:19" s="18" customFormat="1" ht="63.75" x14ac:dyDescent="0.25">
      <c r="A61" s="19" t="s">
        <v>157</v>
      </c>
      <c r="B61" s="92"/>
      <c r="C61" s="93"/>
      <c r="D61" s="87"/>
      <c r="E61" s="68" t="s">
        <v>158</v>
      </c>
      <c r="F61" s="88" t="s">
        <v>140</v>
      </c>
      <c r="G61" s="32" t="s">
        <v>128</v>
      </c>
      <c r="H61" s="32" t="s">
        <v>50</v>
      </c>
      <c r="I61" s="69" t="s">
        <v>159</v>
      </c>
      <c r="J61" s="34" t="s">
        <v>42</v>
      </c>
      <c r="K61" s="90"/>
      <c r="L61" s="91"/>
      <c r="M61" s="91">
        <v>5000</v>
      </c>
      <c r="N61" s="36">
        <f t="shared" si="6"/>
        <v>5000</v>
      </c>
      <c r="O61" s="25"/>
      <c r="P61" s="25"/>
      <c r="Q61" s="25"/>
    </row>
    <row r="62" spans="1:19" s="18" customFormat="1" ht="38.25" x14ac:dyDescent="0.25">
      <c r="A62" s="19" t="s">
        <v>160</v>
      </c>
      <c r="B62" s="92"/>
      <c r="C62" s="93"/>
      <c r="D62" s="87"/>
      <c r="E62" s="68" t="s">
        <v>161</v>
      </c>
      <c r="F62" s="88" t="s">
        <v>140</v>
      </c>
      <c r="G62" s="32" t="s">
        <v>128</v>
      </c>
      <c r="H62" s="32" t="s">
        <v>50</v>
      </c>
      <c r="I62" s="69" t="s">
        <v>162</v>
      </c>
      <c r="J62" s="34" t="s">
        <v>42</v>
      </c>
      <c r="K62" s="90"/>
      <c r="L62" s="91"/>
      <c r="M62" s="91">
        <v>300</v>
      </c>
      <c r="N62" s="36">
        <f t="shared" si="6"/>
        <v>300</v>
      </c>
      <c r="O62" s="25"/>
      <c r="P62" s="25"/>
      <c r="Q62" s="25"/>
    </row>
    <row r="63" spans="1:19" s="18" customFormat="1" ht="38.25" x14ac:dyDescent="0.25">
      <c r="A63" s="19" t="s">
        <v>163</v>
      </c>
      <c r="B63" s="92"/>
      <c r="C63" s="93"/>
      <c r="D63" s="87"/>
      <c r="E63" s="68" t="s">
        <v>164</v>
      </c>
      <c r="F63" s="88" t="s">
        <v>140</v>
      </c>
      <c r="G63" s="32" t="s">
        <v>128</v>
      </c>
      <c r="H63" s="32" t="s">
        <v>50</v>
      </c>
      <c r="I63" s="69" t="s">
        <v>165</v>
      </c>
      <c r="J63" s="34" t="s">
        <v>42</v>
      </c>
      <c r="K63" s="90"/>
      <c r="L63" s="91"/>
      <c r="M63" s="91">
        <v>1000</v>
      </c>
      <c r="N63" s="36">
        <f t="shared" si="6"/>
        <v>1000</v>
      </c>
      <c r="O63" s="25"/>
      <c r="P63" s="25"/>
      <c r="Q63" s="25"/>
    </row>
    <row r="64" spans="1:19" s="18" customFormat="1" ht="38.25" x14ac:dyDescent="0.25">
      <c r="A64" s="19" t="s">
        <v>166</v>
      </c>
      <c r="B64" s="92"/>
      <c r="C64" s="93"/>
      <c r="D64" s="87"/>
      <c r="E64" s="68" t="s">
        <v>167</v>
      </c>
      <c r="F64" s="88" t="s">
        <v>140</v>
      </c>
      <c r="G64" s="32" t="s">
        <v>128</v>
      </c>
      <c r="H64" s="32" t="s">
        <v>50</v>
      </c>
      <c r="I64" s="69" t="s">
        <v>168</v>
      </c>
      <c r="J64" s="34" t="s">
        <v>42</v>
      </c>
      <c r="K64" s="90"/>
      <c r="L64" s="91"/>
      <c r="M64" s="91">
        <v>2000</v>
      </c>
      <c r="N64" s="36">
        <f t="shared" si="6"/>
        <v>2000</v>
      </c>
      <c r="O64" s="25"/>
      <c r="P64" s="25"/>
      <c r="Q64" s="25"/>
    </row>
    <row r="65" spans="1:17" s="18" customFormat="1" ht="38.25" x14ac:dyDescent="0.25">
      <c r="A65" s="19" t="s">
        <v>169</v>
      </c>
      <c r="B65" s="92"/>
      <c r="C65" s="93"/>
      <c r="D65" s="87"/>
      <c r="E65" s="68" t="s">
        <v>170</v>
      </c>
      <c r="F65" s="34" t="s">
        <v>140</v>
      </c>
      <c r="G65" s="32" t="s">
        <v>128</v>
      </c>
      <c r="H65" s="32" t="s">
        <v>50</v>
      </c>
      <c r="I65" s="69" t="s">
        <v>171</v>
      </c>
      <c r="J65" s="34" t="s">
        <v>42</v>
      </c>
      <c r="K65" s="90"/>
      <c r="L65" s="91"/>
      <c r="M65" s="91">
        <v>10000</v>
      </c>
      <c r="N65" s="36">
        <f t="shared" si="6"/>
        <v>10000</v>
      </c>
      <c r="O65" s="25"/>
      <c r="P65" s="25"/>
      <c r="Q65" s="25"/>
    </row>
    <row r="66" spans="1:17" s="18" customFormat="1" ht="51" x14ac:dyDescent="0.25">
      <c r="A66" s="19" t="s">
        <v>172</v>
      </c>
      <c r="B66" s="92"/>
      <c r="C66" s="93"/>
      <c r="D66" s="87"/>
      <c r="E66" s="68" t="s">
        <v>173</v>
      </c>
      <c r="F66" s="88" t="s">
        <v>140</v>
      </c>
      <c r="G66" s="32" t="s">
        <v>128</v>
      </c>
      <c r="H66" s="32" t="s">
        <v>50</v>
      </c>
      <c r="I66" s="69" t="s">
        <v>174</v>
      </c>
      <c r="J66" s="34" t="s">
        <v>42</v>
      </c>
      <c r="K66" s="90"/>
      <c r="L66" s="91"/>
      <c r="M66" s="91">
        <v>300</v>
      </c>
      <c r="N66" s="36">
        <f t="shared" si="6"/>
        <v>300</v>
      </c>
      <c r="O66" s="25"/>
      <c r="P66" s="25"/>
      <c r="Q66" s="25"/>
    </row>
    <row r="67" spans="1:17" s="18" customFormat="1" ht="12.75" x14ac:dyDescent="0.25">
      <c r="A67" s="34"/>
      <c r="B67" s="92"/>
      <c r="C67" s="93"/>
      <c r="D67" s="87"/>
      <c r="E67" s="68"/>
      <c r="F67" s="88"/>
      <c r="G67" s="32"/>
      <c r="H67" s="32"/>
      <c r="I67" s="69"/>
      <c r="J67" s="34"/>
      <c r="K67" s="90"/>
      <c r="L67" s="91"/>
      <c r="M67" s="91"/>
      <c r="N67" s="36"/>
      <c r="O67" s="25"/>
      <c r="P67" s="25"/>
      <c r="Q67" s="25"/>
    </row>
    <row r="68" spans="1:17" s="18" customFormat="1" ht="33" x14ac:dyDescent="0.25">
      <c r="A68" s="44" t="s">
        <v>175</v>
      </c>
      <c r="B68" s="223" t="s">
        <v>176</v>
      </c>
      <c r="C68" s="223"/>
      <c r="D68" s="223"/>
      <c r="E68" s="223"/>
      <c r="F68" s="113"/>
      <c r="G68" s="114"/>
      <c r="H68" s="114"/>
      <c r="I68" s="115"/>
      <c r="J68" s="113"/>
      <c r="K68" s="116"/>
      <c r="L68" s="86">
        <f>SUM(L70:L72)</f>
        <v>15817.4</v>
      </c>
      <c r="M68" s="86">
        <f t="shared" ref="M68:N68" si="7">SUM(M70:M72)</f>
        <v>9800</v>
      </c>
      <c r="N68" s="86">
        <f t="shared" si="7"/>
        <v>25617.4</v>
      </c>
      <c r="O68" s="46"/>
      <c r="P68" s="46"/>
      <c r="Q68" s="46"/>
    </row>
    <row r="69" spans="1:17" s="18" customFormat="1" ht="30.75" customHeight="1" x14ac:dyDescent="0.25">
      <c r="A69" s="119" t="s">
        <v>177</v>
      </c>
      <c r="B69" s="20"/>
      <c r="C69" s="226" t="s">
        <v>178</v>
      </c>
      <c r="D69" s="226"/>
      <c r="E69" s="227"/>
      <c r="F69" s="88"/>
      <c r="G69" s="32"/>
      <c r="H69" s="32"/>
      <c r="I69" s="69"/>
      <c r="J69" s="34"/>
      <c r="K69" s="90"/>
      <c r="L69" s="91"/>
      <c r="M69" s="91"/>
      <c r="N69" s="36"/>
      <c r="O69" s="25"/>
      <c r="P69" s="25"/>
      <c r="Q69" s="25"/>
    </row>
    <row r="70" spans="1:17" s="18" customFormat="1" ht="105.75" customHeight="1" x14ac:dyDescent="0.25">
      <c r="A70" s="119" t="s">
        <v>179</v>
      </c>
      <c r="B70" s="92"/>
      <c r="C70" s="93"/>
      <c r="D70" s="216" t="s">
        <v>180</v>
      </c>
      <c r="E70" s="217"/>
      <c r="F70" s="88" t="s">
        <v>181</v>
      </c>
      <c r="G70" s="32" t="s">
        <v>128</v>
      </c>
      <c r="H70" s="32" t="s">
        <v>50</v>
      </c>
      <c r="I70" s="69" t="s">
        <v>182</v>
      </c>
      <c r="J70" s="34" t="s">
        <v>42</v>
      </c>
      <c r="K70" s="90"/>
      <c r="L70" s="91">
        <v>2499</v>
      </c>
      <c r="M70" s="91"/>
      <c r="N70" s="36">
        <f t="shared" ref="N70:N72" si="8">K70+L70+M70</f>
        <v>2499</v>
      </c>
      <c r="O70" s="25"/>
      <c r="P70" s="25"/>
      <c r="Q70" s="25"/>
    </row>
    <row r="71" spans="1:17" s="18" customFormat="1" ht="79.5" customHeight="1" x14ac:dyDescent="0.25">
      <c r="A71" s="119" t="s">
        <v>183</v>
      </c>
      <c r="B71" s="92"/>
      <c r="C71" s="93"/>
      <c r="D71" s="216" t="s">
        <v>184</v>
      </c>
      <c r="E71" s="217"/>
      <c r="F71" s="88" t="s">
        <v>181</v>
      </c>
      <c r="G71" s="32" t="s">
        <v>128</v>
      </c>
      <c r="H71" s="32" t="s">
        <v>50</v>
      </c>
      <c r="I71" s="69" t="s">
        <v>185</v>
      </c>
      <c r="J71" s="34" t="s">
        <v>42</v>
      </c>
      <c r="K71" s="90"/>
      <c r="L71" s="91">
        <v>13318.4</v>
      </c>
      <c r="M71" s="91"/>
      <c r="N71" s="36">
        <f t="shared" si="8"/>
        <v>13318.4</v>
      </c>
      <c r="O71" s="25"/>
      <c r="P71" s="25"/>
      <c r="Q71" s="25"/>
    </row>
    <row r="72" spans="1:17" s="18" customFormat="1" ht="52.5" customHeight="1" x14ac:dyDescent="0.25">
      <c r="A72" s="119" t="s">
        <v>186</v>
      </c>
      <c r="B72" s="92"/>
      <c r="C72" s="93"/>
      <c r="D72" s="216" t="s">
        <v>187</v>
      </c>
      <c r="E72" s="217"/>
      <c r="F72" s="88" t="s">
        <v>181</v>
      </c>
      <c r="G72" s="32" t="s">
        <v>30</v>
      </c>
      <c r="H72" s="32" t="s">
        <v>50</v>
      </c>
      <c r="I72" s="69" t="s">
        <v>188</v>
      </c>
      <c r="J72" s="34" t="s">
        <v>42</v>
      </c>
      <c r="K72" s="90"/>
      <c r="L72" s="91"/>
      <c r="M72" s="91">
        <v>9800</v>
      </c>
      <c r="N72" s="36">
        <f t="shared" si="8"/>
        <v>9800</v>
      </c>
      <c r="O72" s="25"/>
      <c r="P72" s="25"/>
      <c r="Q72" s="25"/>
    </row>
    <row r="73" spans="1:17" s="18" customFormat="1" ht="12.75" x14ac:dyDescent="0.25">
      <c r="A73" s="122"/>
      <c r="B73" s="92"/>
      <c r="C73" s="93"/>
      <c r="D73" s="87"/>
      <c r="E73" s="68" t="s">
        <v>189</v>
      </c>
      <c r="F73" s="88"/>
      <c r="G73" s="32"/>
      <c r="H73" s="32"/>
      <c r="I73" s="69"/>
      <c r="J73" s="34"/>
      <c r="K73" s="90"/>
      <c r="L73" s="91"/>
      <c r="M73" s="91"/>
      <c r="N73" s="36"/>
      <c r="O73" s="25"/>
      <c r="P73" s="25"/>
      <c r="Q73" s="25"/>
    </row>
    <row r="74" spans="1:17" s="18" customFormat="1" ht="33" x14ac:dyDescent="0.25">
      <c r="A74" s="123" t="s">
        <v>190</v>
      </c>
      <c r="B74" s="230" t="s">
        <v>191</v>
      </c>
      <c r="C74" s="231"/>
      <c r="D74" s="231"/>
      <c r="E74" s="232"/>
      <c r="F74" s="124"/>
      <c r="G74" s="44"/>
      <c r="H74" s="44"/>
      <c r="I74" s="44"/>
      <c r="J74" s="44"/>
      <c r="K74" s="44"/>
      <c r="L74" s="125">
        <f>SUM(L76)</f>
        <v>4000</v>
      </c>
      <c r="M74" s="125">
        <f t="shared" ref="M74" si="9">SUM(M76)</f>
        <v>0</v>
      </c>
      <c r="N74" s="125">
        <f>SUM(N76)</f>
        <v>4000</v>
      </c>
      <c r="O74" s="44"/>
      <c r="P74" s="44"/>
      <c r="Q74" s="44"/>
    </row>
    <row r="75" spans="1:17" s="18" customFormat="1" ht="25.5" x14ac:dyDescent="0.25">
      <c r="A75" s="119" t="s">
        <v>192</v>
      </c>
      <c r="B75" s="126"/>
      <c r="C75" s="224" t="s">
        <v>193</v>
      </c>
      <c r="D75" s="224"/>
      <c r="E75" s="225"/>
      <c r="F75" s="127"/>
      <c r="G75" s="128"/>
      <c r="H75" s="128"/>
      <c r="I75" s="128"/>
      <c r="J75" s="128"/>
      <c r="K75" s="128"/>
      <c r="L75" s="128"/>
      <c r="M75" s="129"/>
      <c r="N75" s="128"/>
      <c r="O75" s="128"/>
      <c r="P75" s="128"/>
      <c r="Q75" s="128"/>
    </row>
    <row r="76" spans="1:17" s="18" customFormat="1" ht="91.5" customHeight="1" x14ac:dyDescent="0.25">
      <c r="A76" s="119" t="s">
        <v>194</v>
      </c>
      <c r="B76" s="92"/>
      <c r="C76" s="93"/>
      <c r="D76" s="87"/>
      <c r="E76" s="109" t="s">
        <v>195</v>
      </c>
      <c r="F76" s="130" t="s">
        <v>196</v>
      </c>
      <c r="G76" s="52" t="s">
        <v>197</v>
      </c>
      <c r="H76" s="52" t="s">
        <v>50</v>
      </c>
      <c r="I76" s="131" t="s">
        <v>198</v>
      </c>
      <c r="J76" s="52" t="s">
        <v>42</v>
      </c>
      <c r="K76" s="90"/>
      <c r="L76" s="91">
        <v>4000</v>
      </c>
      <c r="M76" s="91"/>
      <c r="N76" s="36">
        <f t="shared" ref="N76" si="10">K76+L76+M76</f>
        <v>4000</v>
      </c>
      <c r="O76" s="25"/>
      <c r="P76" s="25"/>
      <c r="Q76" s="25"/>
    </row>
    <row r="77" spans="1:17" s="18" customFormat="1" ht="12.75" x14ac:dyDescent="0.25">
      <c r="A77" s="34"/>
      <c r="B77" s="92"/>
      <c r="C77" s="93"/>
      <c r="D77" s="87"/>
      <c r="E77" s="68"/>
      <c r="F77" s="34"/>
      <c r="G77" s="32"/>
      <c r="H77" s="32"/>
      <c r="I77" s="69"/>
      <c r="J77" s="34"/>
      <c r="K77" s="90"/>
      <c r="L77" s="91"/>
      <c r="M77" s="91"/>
      <c r="N77" s="36"/>
      <c r="O77" s="25"/>
      <c r="P77" s="25"/>
      <c r="Q77" s="25"/>
    </row>
    <row r="78" spans="1:17" s="18" customFormat="1" ht="33" x14ac:dyDescent="0.25">
      <c r="A78" s="44" t="s">
        <v>199</v>
      </c>
      <c r="B78" s="80" t="s">
        <v>200</v>
      </c>
      <c r="C78" s="80"/>
      <c r="D78" s="80"/>
      <c r="E78" s="80"/>
      <c r="F78" s="82"/>
      <c r="G78" s="82"/>
      <c r="H78" s="82"/>
      <c r="I78" s="115"/>
      <c r="J78" s="82"/>
      <c r="K78" s="85"/>
      <c r="L78" s="86">
        <f>SUM(L80:L94)</f>
        <v>1395</v>
      </c>
      <c r="M78" s="86">
        <f t="shared" ref="M78:N78" si="11">SUM(M80:M94)</f>
        <v>167484</v>
      </c>
      <c r="N78" s="86">
        <f t="shared" si="11"/>
        <v>168879</v>
      </c>
      <c r="O78" s="85"/>
      <c r="P78" s="85"/>
      <c r="Q78" s="85"/>
    </row>
    <row r="79" spans="1:17" s="18" customFormat="1" ht="34.5" customHeight="1" x14ac:dyDescent="0.25">
      <c r="A79" s="19" t="s">
        <v>201</v>
      </c>
      <c r="B79" s="126"/>
      <c r="C79" s="226" t="s">
        <v>202</v>
      </c>
      <c r="D79" s="226"/>
      <c r="E79" s="227"/>
      <c r="F79" s="132"/>
      <c r="G79" s="133"/>
      <c r="H79" s="133"/>
      <c r="I79" s="69"/>
      <c r="J79" s="133"/>
      <c r="K79" s="134"/>
      <c r="L79" s="135"/>
      <c r="M79" s="135"/>
      <c r="N79" s="136"/>
      <c r="O79" s="134"/>
      <c r="P79" s="134"/>
      <c r="Q79" s="134"/>
    </row>
    <row r="80" spans="1:17" s="18" customFormat="1" ht="42" customHeight="1" x14ac:dyDescent="0.25">
      <c r="A80" s="19" t="s">
        <v>203</v>
      </c>
      <c r="B80" s="92"/>
      <c r="C80" s="93"/>
      <c r="D80" s="87"/>
      <c r="E80" s="68" t="s">
        <v>204</v>
      </c>
      <c r="F80" s="137" t="s">
        <v>205</v>
      </c>
      <c r="G80" s="110" t="s">
        <v>132</v>
      </c>
      <c r="H80" s="110" t="s">
        <v>50</v>
      </c>
      <c r="I80" s="69" t="s">
        <v>206</v>
      </c>
      <c r="J80" s="52" t="s">
        <v>42</v>
      </c>
      <c r="K80" s="90"/>
      <c r="L80" s="138"/>
      <c r="M80" s="138">
        <v>600</v>
      </c>
      <c r="N80" s="36">
        <f t="shared" ref="N80:N94" si="12">K80+L80+M80</f>
        <v>600</v>
      </c>
      <c r="O80" s="25"/>
      <c r="P80" s="25"/>
      <c r="Q80" s="25"/>
    </row>
    <row r="81" spans="1:20" s="18" customFormat="1" ht="40.5" customHeight="1" x14ac:dyDescent="0.25">
      <c r="A81" s="19" t="s">
        <v>207</v>
      </c>
      <c r="B81" s="92"/>
      <c r="C81" s="93"/>
      <c r="D81" s="87"/>
      <c r="E81" s="68" t="s">
        <v>208</v>
      </c>
      <c r="F81" s="137" t="s">
        <v>205</v>
      </c>
      <c r="G81" s="110" t="s">
        <v>132</v>
      </c>
      <c r="H81" s="110" t="s">
        <v>50</v>
      </c>
      <c r="I81" s="69" t="s">
        <v>209</v>
      </c>
      <c r="J81" s="52" t="s">
        <v>42</v>
      </c>
      <c r="K81" s="90"/>
      <c r="L81" s="138"/>
      <c r="M81" s="138">
        <v>875</v>
      </c>
      <c r="N81" s="36">
        <f t="shared" si="12"/>
        <v>875</v>
      </c>
      <c r="O81" s="25"/>
      <c r="P81" s="25"/>
      <c r="Q81" s="25"/>
    </row>
    <row r="82" spans="1:20" s="18" customFormat="1" ht="38.25" x14ac:dyDescent="0.25">
      <c r="A82" s="19" t="s">
        <v>210</v>
      </c>
      <c r="B82" s="92"/>
      <c r="C82" s="93"/>
      <c r="D82" s="87"/>
      <c r="E82" s="68" t="s">
        <v>211</v>
      </c>
      <c r="F82" s="137" t="s">
        <v>205</v>
      </c>
      <c r="G82" s="110" t="s">
        <v>132</v>
      </c>
      <c r="H82" s="110" t="s">
        <v>50</v>
      </c>
      <c r="I82" s="69" t="s">
        <v>212</v>
      </c>
      <c r="J82" s="52" t="s">
        <v>42</v>
      </c>
      <c r="K82" s="90"/>
      <c r="L82" s="138"/>
      <c r="M82" s="138">
        <v>3268</v>
      </c>
      <c r="N82" s="36">
        <f t="shared" si="12"/>
        <v>3268</v>
      </c>
      <c r="O82" s="25"/>
      <c r="P82" s="25"/>
      <c r="Q82" s="25"/>
    </row>
    <row r="83" spans="1:20" s="18" customFormat="1" ht="38.25" x14ac:dyDescent="0.25">
      <c r="A83" s="19" t="s">
        <v>213</v>
      </c>
      <c r="B83" s="92"/>
      <c r="C83" s="93"/>
      <c r="D83" s="87"/>
      <c r="E83" s="68" t="s">
        <v>214</v>
      </c>
      <c r="F83" s="137" t="s">
        <v>205</v>
      </c>
      <c r="G83" s="110" t="s">
        <v>132</v>
      </c>
      <c r="H83" s="110" t="s">
        <v>50</v>
      </c>
      <c r="I83" s="69"/>
      <c r="J83" s="52" t="s">
        <v>42</v>
      </c>
      <c r="K83" s="90"/>
      <c r="L83" s="138">
        <v>1300</v>
      </c>
      <c r="M83" s="138"/>
      <c r="N83" s="36">
        <f t="shared" si="12"/>
        <v>1300</v>
      </c>
      <c r="O83" s="25"/>
      <c r="P83" s="25"/>
      <c r="Q83" s="25"/>
    </row>
    <row r="84" spans="1:20" s="18" customFormat="1" ht="43.5" customHeight="1" x14ac:dyDescent="0.25">
      <c r="A84" s="117" t="s">
        <v>215</v>
      </c>
      <c r="B84" s="96"/>
      <c r="C84" s="97"/>
      <c r="D84" s="98"/>
      <c r="E84" s="99" t="s">
        <v>216</v>
      </c>
      <c r="F84" s="100" t="s">
        <v>205</v>
      </c>
      <c r="G84" s="139" t="s">
        <v>132</v>
      </c>
      <c r="H84" s="101" t="s">
        <v>50</v>
      </c>
      <c r="I84" s="118" t="s">
        <v>217</v>
      </c>
      <c r="J84" s="102" t="s">
        <v>33</v>
      </c>
      <c r="K84" s="103"/>
      <c r="L84" s="104"/>
      <c r="M84" s="104">
        <v>300</v>
      </c>
      <c r="N84" s="66">
        <f t="shared" si="12"/>
        <v>300</v>
      </c>
      <c r="O84" s="67"/>
      <c r="P84" s="67"/>
      <c r="Q84" s="67"/>
    </row>
    <row r="85" spans="1:20" s="18" customFormat="1" ht="38.25" x14ac:dyDescent="0.25">
      <c r="A85" s="19" t="s">
        <v>218</v>
      </c>
      <c r="B85" s="92"/>
      <c r="C85" s="93"/>
      <c r="D85" s="87"/>
      <c r="E85" s="68" t="s">
        <v>219</v>
      </c>
      <c r="F85" s="88" t="s">
        <v>205</v>
      </c>
      <c r="G85" s="110" t="s">
        <v>132</v>
      </c>
      <c r="H85" s="32" t="s">
        <v>50</v>
      </c>
      <c r="I85" s="69" t="s">
        <v>220</v>
      </c>
      <c r="J85" s="34" t="s">
        <v>221</v>
      </c>
      <c r="K85" s="90"/>
      <c r="L85" s="138"/>
      <c r="M85" s="138">
        <v>506</v>
      </c>
      <c r="N85" s="36">
        <f t="shared" si="12"/>
        <v>506</v>
      </c>
      <c r="O85" s="25"/>
      <c r="P85" s="25"/>
      <c r="Q85" s="25"/>
    </row>
    <row r="86" spans="1:20" s="18" customFormat="1" ht="38.25" x14ac:dyDescent="0.25">
      <c r="A86" s="19" t="s">
        <v>222</v>
      </c>
      <c r="B86" s="92"/>
      <c r="C86" s="93"/>
      <c r="D86" s="87"/>
      <c r="E86" s="68" t="s">
        <v>223</v>
      </c>
      <c r="F86" s="88" t="s">
        <v>205</v>
      </c>
      <c r="G86" s="110" t="s">
        <v>132</v>
      </c>
      <c r="H86" s="32" t="s">
        <v>50</v>
      </c>
      <c r="I86" s="69" t="s">
        <v>224</v>
      </c>
      <c r="J86" s="34" t="s">
        <v>33</v>
      </c>
      <c r="K86" s="90"/>
      <c r="L86" s="138"/>
      <c r="M86" s="138">
        <v>300</v>
      </c>
      <c r="N86" s="36">
        <f t="shared" si="12"/>
        <v>300</v>
      </c>
      <c r="O86" s="140"/>
      <c r="P86" s="25"/>
      <c r="Q86" s="25"/>
    </row>
    <row r="87" spans="1:20" s="18" customFormat="1" ht="38.25" x14ac:dyDescent="0.25">
      <c r="A87" s="19" t="s">
        <v>225</v>
      </c>
      <c r="B87" s="92"/>
      <c r="C87" s="93"/>
      <c r="D87" s="87"/>
      <c r="E87" s="68" t="s">
        <v>226</v>
      </c>
      <c r="F87" s="88" t="s">
        <v>205</v>
      </c>
      <c r="G87" s="110" t="s">
        <v>132</v>
      </c>
      <c r="H87" s="32" t="s">
        <v>50</v>
      </c>
      <c r="I87" s="69" t="s">
        <v>227</v>
      </c>
      <c r="J87" s="52" t="s">
        <v>42</v>
      </c>
      <c r="K87" s="90"/>
      <c r="L87" s="138"/>
      <c r="M87" s="138">
        <v>2000</v>
      </c>
      <c r="N87" s="36">
        <f t="shared" si="12"/>
        <v>2000</v>
      </c>
      <c r="O87" s="25"/>
      <c r="P87" s="25"/>
      <c r="Q87" s="25"/>
    </row>
    <row r="88" spans="1:20" s="18" customFormat="1" ht="38.25" x14ac:dyDescent="0.25">
      <c r="A88" s="19" t="s">
        <v>228</v>
      </c>
      <c r="B88" s="92"/>
      <c r="C88" s="93"/>
      <c r="D88" s="87"/>
      <c r="E88" s="68" t="s">
        <v>229</v>
      </c>
      <c r="F88" s="88" t="s">
        <v>205</v>
      </c>
      <c r="G88" s="110" t="s">
        <v>132</v>
      </c>
      <c r="H88" s="32" t="s">
        <v>50</v>
      </c>
      <c r="I88" s="69" t="s">
        <v>227</v>
      </c>
      <c r="J88" s="52" t="s">
        <v>42</v>
      </c>
      <c r="K88" s="90"/>
      <c r="L88" s="138"/>
      <c r="M88" s="138">
        <v>1535</v>
      </c>
      <c r="N88" s="36">
        <f t="shared" si="12"/>
        <v>1535</v>
      </c>
      <c r="O88" s="25"/>
      <c r="P88" s="25"/>
      <c r="Q88" s="25"/>
      <c r="S88" s="111"/>
    </row>
    <row r="89" spans="1:20" s="18" customFormat="1" ht="38.25" x14ac:dyDescent="0.25">
      <c r="A89" s="19" t="s">
        <v>230</v>
      </c>
      <c r="B89" s="92"/>
      <c r="C89" s="93"/>
      <c r="D89" s="87"/>
      <c r="E89" s="68" t="s">
        <v>231</v>
      </c>
      <c r="F89" s="88" t="s">
        <v>205</v>
      </c>
      <c r="G89" s="110" t="s">
        <v>132</v>
      </c>
      <c r="H89" s="32" t="s">
        <v>50</v>
      </c>
      <c r="I89" s="69" t="s">
        <v>232</v>
      </c>
      <c r="J89" s="34" t="s">
        <v>33</v>
      </c>
      <c r="K89" s="90"/>
      <c r="L89" s="138"/>
      <c r="M89" s="138">
        <v>500</v>
      </c>
      <c r="N89" s="36">
        <f t="shared" si="12"/>
        <v>500</v>
      </c>
      <c r="O89" s="25"/>
      <c r="P89" s="25"/>
      <c r="Q89" s="25"/>
      <c r="R89" s="112"/>
    </row>
    <row r="90" spans="1:20" s="18" customFormat="1" ht="51" x14ac:dyDescent="0.25">
      <c r="A90" s="19" t="s">
        <v>233</v>
      </c>
      <c r="B90" s="92"/>
      <c r="C90" s="93"/>
      <c r="D90" s="87"/>
      <c r="E90" s="68" t="s">
        <v>234</v>
      </c>
      <c r="F90" s="34" t="s">
        <v>205</v>
      </c>
      <c r="G90" s="110" t="s">
        <v>132</v>
      </c>
      <c r="H90" s="32" t="s">
        <v>50</v>
      </c>
      <c r="I90" s="69" t="s">
        <v>235</v>
      </c>
      <c r="J90" s="52" t="s">
        <v>42</v>
      </c>
      <c r="K90" s="90"/>
      <c r="L90" s="138">
        <v>45</v>
      </c>
      <c r="M90" s="138"/>
      <c r="N90" s="36">
        <f t="shared" si="12"/>
        <v>45</v>
      </c>
      <c r="O90" s="25"/>
      <c r="P90" s="25"/>
      <c r="Q90" s="25"/>
      <c r="R90" s="141"/>
    </row>
    <row r="91" spans="1:20" s="18" customFormat="1" ht="38.25" x14ac:dyDescent="0.25">
      <c r="A91" s="19" t="s">
        <v>236</v>
      </c>
      <c r="B91" s="92"/>
      <c r="C91" s="93"/>
      <c r="D91" s="87"/>
      <c r="E91" s="68" t="s">
        <v>237</v>
      </c>
      <c r="F91" s="88" t="s">
        <v>205</v>
      </c>
      <c r="G91" s="110" t="s">
        <v>132</v>
      </c>
      <c r="H91" s="32" t="s">
        <v>50</v>
      </c>
      <c r="I91" s="69" t="s">
        <v>238</v>
      </c>
      <c r="J91" s="52" t="s">
        <v>42</v>
      </c>
      <c r="K91" s="90"/>
      <c r="L91" s="138">
        <v>50</v>
      </c>
      <c r="M91" s="138"/>
      <c r="N91" s="36">
        <f t="shared" si="12"/>
        <v>50</v>
      </c>
      <c r="O91" s="25"/>
      <c r="P91" s="25"/>
      <c r="Q91" s="25"/>
      <c r="R91" s="141"/>
      <c r="S91" s="112"/>
      <c r="T91" s="112"/>
    </row>
    <row r="92" spans="1:20" s="18" customFormat="1" ht="38.25" x14ac:dyDescent="0.25">
      <c r="A92" s="19" t="s">
        <v>239</v>
      </c>
      <c r="B92" s="92"/>
      <c r="C92" s="93"/>
      <c r="D92" s="87"/>
      <c r="E92" s="68" t="s">
        <v>240</v>
      </c>
      <c r="F92" s="88" t="s">
        <v>205</v>
      </c>
      <c r="G92" s="110" t="s">
        <v>132</v>
      </c>
      <c r="H92" s="32" t="s">
        <v>50</v>
      </c>
      <c r="I92" s="69" t="s">
        <v>241</v>
      </c>
      <c r="J92" s="34" t="s">
        <v>33</v>
      </c>
      <c r="K92" s="90"/>
      <c r="L92" s="138"/>
      <c r="M92" s="138">
        <v>600</v>
      </c>
      <c r="N92" s="36">
        <f t="shared" si="12"/>
        <v>600</v>
      </c>
      <c r="O92" s="25"/>
      <c r="P92" s="25"/>
      <c r="Q92" s="25"/>
      <c r="R92" s="141"/>
    </row>
    <row r="93" spans="1:20" s="18" customFormat="1" ht="42" customHeight="1" x14ac:dyDescent="0.25">
      <c r="A93" s="19" t="s">
        <v>242</v>
      </c>
      <c r="B93" s="92"/>
      <c r="C93" s="93"/>
      <c r="D93" s="87"/>
      <c r="E93" s="142" t="s">
        <v>243</v>
      </c>
      <c r="F93" s="88" t="s">
        <v>205</v>
      </c>
      <c r="G93" s="110" t="s">
        <v>132</v>
      </c>
      <c r="H93" s="32" t="s">
        <v>50</v>
      </c>
      <c r="I93" s="69" t="s">
        <v>244</v>
      </c>
      <c r="J93" s="52" t="s">
        <v>42</v>
      </c>
      <c r="K93" s="90"/>
      <c r="L93" s="138"/>
      <c r="M93" s="138">
        <v>7000</v>
      </c>
      <c r="N93" s="36">
        <f t="shared" si="12"/>
        <v>7000</v>
      </c>
      <c r="O93" s="25"/>
      <c r="P93" s="25"/>
      <c r="Q93" s="25"/>
    </row>
    <row r="94" spans="1:20" s="18" customFormat="1" ht="42" customHeight="1" x14ac:dyDescent="0.25">
      <c r="A94" s="19" t="s">
        <v>245</v>
      </c>
      <c r="B94" s="92"/>
      <c r="C94" s="93"/>
      <c r="D94" s="87"/>
      <c r="E94" s="142" t="s">
        <v>246</v>
      </c>
      <c r="F94" s="88" t="s">
        <v>205</v>
      </c>
      <c r="G94" s="110" t="s">
        <v>132</v>
      </c>
      <c r="H94" s="32" t="s">
        <v>50</v>
      </c>
      <c r="I94" s="69" t="s">
        <v>247</v>
      </c>
      <c r="J94" s="52" t="s">
        <v>248</v>
      </c>
      <c r="K94" s="90"/>
      <c r="L94" s="138"/>
      <c r="M94" s="138">
        <v>150000</v>
      </c>
      <c r="N94" s="36">
        <f t="shared" si="12"/>
        <v>150000</v>
      </c>
      <c r="O94" s="25"/>
      <c r="P94" s="25"/>
      <c r="Q94" s="25"/>
    </row>
    <row r="95" spans="1:20" s="18" customFormat="1" ht="15" customHeight="1" x14ac:dyDescent="0.25">
      <c r="A95" s="19"/>
      <c r="B95" s="92"/>
      <c r="C95" s="93"/>
      <c r="D95" s="87"/>
      <c r="E95" s="142"/>
      <c r="F95" s="88"/>
      <c r="G95" s="110"/>
      <c r="H95" s="32"/>
      <c r="I95" s="69"/>
      <c r="J95" s="52"/>
      <c r="K95" s="90"/>
      <c r="L95" s="138"/>
      <c r="M95" s="138"/>
      <c r="N95" s="36"/>
      <c r="O95" s="25"/>
      <c r="P95" s="25"/>
      <c r="Q95" s="25"/>
    </row>
    <row r="96" spans="1:20" s="18" customFormat="1" ht="33.75" customHeight="1" x14ac:dyDescent="0.25">
      <c r="A96" s="44" t="s">
        <v>249</v>
      </c>
      <c r="B96" s="80" t="s">
        <v>250</v>
      </c>
      <c r="C96" s="80"/>
      <c r="D96" s="85"/>
      <c r="E96" s="81"/>
      <c r="F96" s="143"/>
      <c r="G96" s="144"/>
      <c r="H96" s="114"/>
      <c r="I96" s="115"/>
      <c r="J96" s="114"/>
      <c r="K96" s="116"/>
      <c r="L96" s="86">
        <f>SUM(L98)</f>
        <v>100</v>
      </c>
      <c r="M96" s="86">
        <f t="shared" ref="M96:N96" si="13">SUM(M98)</f>
        <v>0</v>
      </c>
      <c r="N96" s="86">
        <f t="shared" si="13"/>
        <v>100</v>
      </c>
      <c r="O96" s="46"/>
      <c r="P96" s="46"/>
      <c r="Q96" s="46"/>
    </row>
    <row r="97" spans="1:21" s="18" customFormat="1" ht="31.5" customHeight="1" x14ac:dyDescent="0.25">
      <c r="A97" s="19" t="s">
        <v>251</v>
      </c>
      <c r="B97" s="20"/>
      <c r="C97" s="21" t="s">
        <v>252</v>
      </c>
      <c r="D97" s="50"/>
      <c r="E97" s="145"/>
      <c r="F97" s="88"/>
      <c r="G97" s="110"/>
      <c r="H97" s="32"/>
      <c r="I97" s="69"/>
      <c r="J97" s="52"/>
      <c r="K97" s="90"/>
      <c r="L97" s="138"/>
      <c r="M97" s="138"/>
      <c r="N97" s="36"/>
      <c r="O97" s="25"/>
      <c r="P97" s="25"/>
      <c r="Q97" s="25"/>
    </row>
    <row r="98" spans="1:21" s="18" customFormat="1" ht="42" customHeight="1" x14ac:dyDescent="0.25">
      <c r="A98" s="19" t="s">
        <v>253</v>
      </c>
      <c r="B98" s="92"/>
      <c r="C98" s="93"/>
      <c r="D98" s="87"/>
      <c r="E98" s="146" t="s">
        <v>254</v>
      </c>
      <c r="F98" s="37" t="s">
        <v>255</v>
      </c>
      <c r="G98" s="110" t="s">
        <v>132</v>
      </c>
      <c r="H98" s="110" t="s">
        <v>50</v>
      </c>
      <c r="I98" s="69" t="s">
        <v>256</v>
      </c>
      <c r="J98" s="34" t="s">
        <v>42</v>
      </c>
      <c r="K98" s="91"/>
      <c r="L98" s="91">
        <v>100</v>
      </c>
      <c r="M98" s="147"/>
      <c r="N98" s="36">
        <f t="shared" ref="N98" si="14">K98+L98+M98</f>
        <v>100</v>
      </c>
      <c r="O98" s="148"/>
      <c r="P98" s="25"/>
      <c r="Q98" s="25"/>
    </row>
    <row r="99" spans="1:21" s="18" customFormat="1" ht="12.75" x14ac:dyDescent="0.25">
      <c r="A99" s="102"/>
      <c r="B99" s="96"/>
      <c r="C99" s="97"/>
      <c r="D99" s="98"/>
      <c r="E99" s="99"/>
      <c r="F99" s="100"/>
      <c r="G99" s="101"/>
      <c r="H99" s="101"/>
      <c r="I99" s="118"/>
      <c r="J99" s="102"/>
      <c r="K99" s="103"/>
      <c r="L99" s="108"/>
      <c r="M99" s="108"/>
      <c r="N99" s="66"/>
      <c r="O99" s="67"/>
      <c r="P99" s="67"/>
      <c r="Q99" s="67"/>
      <c r="U99" s="111"/>
    </row>
    <row r="100" spans="1:21" s="50" customFormat="1" ht="35.1" customHeight="1" x14ac:dyDescent="0.25">
      <c r="A100" s="44" t="s">
        <v>257</v>
      </c>
      <c r="B100" s="202" t="s">
        <v>258</v>
      </c>
      <c r="C100" s="202"/>
      <c r="D100" s="202"/>
      <c r="E100" s="202"/>
      <c r="F100" s="81"/>
      <c r="G100" s="83"/>
      <c r="H100" s="83"/>
      <c r="I100" s="83"/>
      <c r="J100" s="83"/>
      <c r="K100" s="85"/>
      <c r="L100" s="86">
        <f>SUM(L102:L104)</f>
        <v>5000</v>
      </c>
      <c r="M100" s="86">
        <f t="shared" ref="M100:N100" si="15">SUM(M102:M104)</f>
        <v>205600</v>
      </c>
      <c r="N100" s="86">
        <f t="shared" si="15"/>
        <v>210600</v>
      </c>
      <c r="O100" s="85"/>
      <c r="P100" s="85"/>
      <c r="Q100" s="85"/>
    </row>
    <row r="101" spans="1:21" s="18" customFormat="1" ht="34.5" customHeight="1" x14ac:dyDescent="0.25">
      <c r="A101" s="34" t="s">
        <v>259</v>
      </c>
      <c r="B101" s="48"/>
      <c r="C101" s="233" t="s">
        <v>260</v>
      </c>
      <c r="D101" s="233"/>
      <c r="E101" s="234"/>
      <c r="F101" s="68"/>
      <c r="G101" s="32"/>
      <c r="H101" s="32"/>
      <c r="I101" s="32"/>
      <c r="J101" s="32"/>
      <c r="K101" s="90"/>
      <c r="L101" s="91"/>
      <c r="M101" s="91"/>
      <c r="N101" s="36"/>
      <c r="O101" s="90"/>
      <c r="P101" s="90"/>
      <c r="Q101" s="90"/>
    </row>
    <row r="102" spans="1:21" s="150" customFormat="1" ht="41.25" customHeight="1" x14ac:dyDescent="0.25">
      <c r="A102" s="37" t="s">
        <v>261</v>
      </c>
      <c r="B102" s="48"/>
      <c r="C102" s="50"/>
      <c r="D102" s="18" t="s">
        <v>262</v>
      </c>
      <c r="E102" s="149"/>
      <c r="F102" s="137" t="s">
        <v>263</v>
      </c>
      <c r="G102" s="110" t="s">
        <v>132</v>
      </c>
      <c r="H102" s="110" t="s">
        <v>50</v>
      </c>
      <c r="I102" s="69" t="s">
        <v>264</v>
      </c>
      <c r="J102" s="34" t="s">
        <v>265</v>
      </c>
      <c r="K102" s="91"/>
      <c r="L102" s="91">
        <v>5000</v>
      </c>
      <c r="M102" s="135"/>
      <c r="N102" s="36">
        <f t="shared" ref="N102:N104" si="16">K102+L102+M102</f>
        <v>5000</v>
      </c>
      <c r="O102" s="134"/>
      <c r="P102" s="134"/>
      <c r="Q102" s="134"/>
    </row>
    <row r="103" spans="1:21" s="150" customFormat="1" ht="79.5" customHeight="1" x14ac:dyDescent="0.25">
      <c r="A103" s="37" t="s">
        <v>266</v>
      </c>
      <c r="B103" s="48"/>
      <c r="C103" s="50"/>
      <c r="D103" s="18" t="s">
        <v>267</v>
      </c>
      <c r="E103" s="149"/>
      <c r="F103" s="137" t="s">
        <v>263</v>
      </c>
      <c r="G103" s="110" t="s">
        <v>132</v>
      </c>
      <c r="H103" s="110" t="s">
        <v>50</v>
      </c>
      <c r="I103" s="69" t="s">
        <v>268</v>
      </c>
      <c r="J103" s="34" t="s">
        <v>269</v>
      </c>
      <c r="K103" s="91"/>
      <c r="L103" s="91"/>
      <c r="M103" s="91">
        <v>5600</v>
      </c>
      <c r="N103" s="36">
        <f t="shared" si="16"/>
        <v>5600</v>
      </c>
      <c r="O103" s="134"/>
      <c r="P103" s="134"/>
      <c r="Q103" s="134"/>
    </row>
    <row r="104" spans="1:21" s="150" customFormat="1" ht="98.25" customHeight="1" x14ac:dyDescent="0.25">
      <c r="A104" s="54" t="s">
        <v>270</v>
      </c>
      <c r="B104" s="55"/>
      <c r="C104" s="151"/>
      <c r="D104" s="235" t="s">
        <v>271</v>
      </c>
      <c r="E104" s="236"/>
      <c r="F104" s="54" t="s">
        <v>263</v>
      </c>
      <c r="G104" s="139" t="s">
        <v>132</v>
      </c>
      <c r="H104" s="139" t="s">
        <v>50</v>
      </c>
      <c r="I104" s="118" t="s">
        <v>272</v>
      </c>
      <c r="J104" s="102" t="s">
        <v>273</v>
      </c>
      <c r="K104" s="108"/>
      <c r="L104" s="108"/>
      <c r="M104" s="108">
        <v>200000</v>
      </c>
      <c r="N104" s="66">
        <f t="shared" si="16"/>
        <v>200000</v>
      </c>
      <c r="O104" s="152"/>
      <c r="P104" s="152"/>
      <c r="Q104" s="152"/>
    </row>
    <row r="105" spans="1:21" ht="15" customHeight="1" x14ac:dyDescent="0.25">
      <c r="A105" s="153"/>
      <c r="D105" s="154"/>
      <c r="E105" s="154"/>
      <c r="F105" s="154"/>
      <c r="L105" s="8"/>
      <c r="N105" s="155"/>
    </row>
    <row r="106" spans="1:21" ht="15" customHeight="1" x14ac:dyDescent="0.25">
      <c r="A106" s="153"/>
      <c r="D106" s="154"/>
      <c r="E106" s="154"/>
      <c r="F106" s="154"/>
      <c r="L106" s="8"/>
      <c r="N106" s="155"/>
    </row>
    <row r="107" spans="1:21" ht="15" customHeight="1" x14ac:dyDescent="0.3">
      <c r="A107" s="156" t="s">
        <v>274</v>
      </c>
      <c r="B107" s="156"/>
      <c r="C107" s="156"/>
      <c r="D107" s="156"/>
      <c r="E107" s="156"/>
      <c r="F107" s="156"/>
      <c r="G107" s="156"/>
      <c r="H107" s="156"/>
      <c r="I107" s="156"/>
      <c r="J107" s="156"/>
      <c r="K107" s="157"/>
      <c r="L107" s="156" t="s">
        <v>275</v>
      </c>
      <c r="M107" s="156"/>
      <c r="N107" s="156"/>
      <c r="O107" s="156"/>
    </row>
    <row r="108" spans="1:21" ht="15" customHeight="1" x14ac:dyDescent="0.25">
      <c r="A108" s="158"/>
      <c r="B108" s="158"/>
      <c r="C108" s="158"/>
      <c r="D108" s="158"/>
      <c r="E108" s="158"/>
      <c r="F108" s="158"/>
      <c r="G108" s="159"/>
      <c r="H108" s="158"/>
      <c r="I108" s="158"/>
      <c r="J108" s="158"/>
      <c r="K108" s="160"/>
      <c r="L108" s="158"/>
      <c r="M108" s="158"/>
      <c r="N108" s="158"/>
      <c r="O108" s="158"/>
    </row>
    <row r="109" spans="1:21" ht="15" customHeight="1" x14ac:dyDescent="0.25">
      <c r="A109" s="158"/>
      <c r="B109" s="158"/>
      <c r="C109" s="158"/>
      <c r="D109" s="158"/>
      <c r="E109" s="158"/>
      <c r="F109" s="158"/>
      <c r="G109" s="159"/>
      <c r="H109" s="158"/>
      <c r="I109" s="158"/>
      <c r="J109" s="158"/>
      <c r="K109" s="160"/>
      <c r="L109" s="158"/>
      <c r="M109" s="158"/>
      <c r="N109" s="158"/>
      <c r="O109" s="158"/>
    </row>
    <row r="110" spans="1:21" ht="15" customHeight="1" x14ac:dyDescent="0.25">
      <c r="A110" s="158"/>
      <c r="B110" s="158"/>
      <c r="C110" s="158"/>
      <c r="D110" s="158"/>
      <c r="E110" s="158"/>
      <c r="F110" s="158"/>
      <c r="G110" s="159"/>
      <c r="H110" s="158"/>
      <c r="I110" s="158"/>
      <c r="J110" s="158"/>
      <c r="K110" s="160"/>
      <c r="L110" s="158"/>
      <c r="M110" s="158"/>
      <c r="N110" s="158"/>
      <c r="O110" s="158"/>
    </row>
    <row r="111" spans="1:21" ht="15" customHeight="1" x14ac:dyDescent="0.3">
      <c r="A111" s="156"/>
      <c r="B111" s="156"/>
      <c r="C111" s="237" t="s">
        <v>276</v>
      </c>
      <c r="D111" s="238"/>
      <c r="E111" s="238"/>
      <c r="F111" s="161"/>
      <c r="G111" s="239" t="s">
        <v>277</v>
      </c>
      <c r="H111" s="239"/>
      <c r="I111" s="239"/>
      <c r="J111" s="162"/>
      <c r="K111" s="157"/>
      <c r="L111" s="156"/>
      <c r="M111" s="239" t="s">
        <v>278</v>
      </c>
      <c r="N111" s="240"/>
      <c r="O111" s="240"/>
    </row>
    <row r="112" spans="1:21" ht="15" customHeight="1" x14ac:dyDescent="0.3">
      <c r="A112" s="156"/>
      <c r="B112" s="156"/>
      <c r="C112" s="228" t="s">
        <v>279</v>
      </c>
      <c r="D112" s="228"/>
      <c r="E112" s="228"/>
      <c r="F112" s="164"/>
      <c r="G112" s="229" t="s">
        <v>280</v>
      </c>
      <c r="H112" s="229"/>
      <c r="I112" s="229"/>
      <c r="J112" s="157"/>
      <c r="K112" s="157"/>
      <c r="L112" s="156"/>
      <c r="M112" s="229" t="s">
        <v>281</v>
      </c>
      <c r="N112" s="229"/>
      <c r="O112" s="229"/>
    </row>
    <row r="113" spans="1:15" ht="15" customHeight="1" x14ac:dyDescent="0.25">
      <c r="A113" s="153"/>
      <c r="D113" s="154"/>
      <c r="E113" s="154"/>
      <c r="F113" s="154"/>
      <c r="L113" s="8"/>
      <c r="N113" s="155"/>
    </row>
    <row r="114" spans="1:15" ht="15" customHeight="1" x14ac:dyDescent="0.25">
      <c r="A114" s="153"/>
      <c r="D114" s="154"/>
      <c r="E114" s="154"/>
      <c r="F114" s="154"/>
      <c r="L114" s="8"/>
      <c r="N114" s="155"/>
    </row>
    <row r="115" spans="1:15" ht="15" customHeight="1" x14ac:dyDescent="0.25">
      <c r="A115" s="153"/>
      <c r="D115" s="154"/>
      <c r="E115" s="154"/>
      <c r="F115" s="154"/>
      <c r="L115" s="8"/>
      <c r="N115" s="155"/>
    </row>
    <row r="116" spans="1:15" ht="15" customHeight="1" x14ac:dyDescent="0.25">
      <c r="A116" s="153"/>
      <c r="D116" s="154"/>
      <c r="E116" s="154"/>
      <c r="F116" s="154"/>
      <c r="L116" s="8"/>
      <c r="N116" s="155"/>
    </row>
    <row r="117" spans="1:15" ht="36" customHeight="1" x14ac:dyDescent="0.25">
      <c r="D117" s="154"/>
      <c r="E117" s="154"/>
      <c r="F117" s="154"/>
      <c r="L117" s="8"/>
      <c r="N117" s="155"/>
    </row>
    <row r="118" spans="1:15" x14ac:dyDescent="0.25">
      <c r="N118" s="166"/>
      <c r="O118" s="3"/>
    </row>
    <row r="119" spans="1:15" x14ac:dyDescent="0.25">
      <c r="B119" s="1"/>
      <c r="C119" s="1"/>
      <c r="D119" s="1"/>
      <c r="E119" s="1"/>
      <c r="F119" s="1"/>
      <c r="N119" s="166"/>
    </row>
    <row r="120" spans="1:15" x14ac:dyDescent="0.25">
      <c r="N120" s="8"/>
    </row>
    <row r="121" spans="1:15" x14ac:dyDescent="0.25">
      <c r="N121" s="166"/>
    </row>
    <row r="122" spans="1:15" x14ac:dyDescent="0.25">
      <c r="N122" s="8"/>
    </row>
    <row r="123" spans="1:15" x14ac:dyDescent="0.25">
      <c r="N123" s="166"/>
    </row>
    <row r="124" spans="1:15" x14ac:dyDescent="0.25">
      <c r="N124" s="167"/>
    </row>
    <row r="125" spans="1:15" x14ac:dyDescent="0.25">
      <c r="N125" s="8"/>
    </row>
    <row r="127" spans="1:15" x14ac:dyDescent="0.25">
      <c r="N127" s="167"/>
    </row>
  </sheetData>
  <mergeCells count="42">
    <mergeCell ref="B17:E17"/>
    <mergeCell ref="A1:Q1"/>
    <mergeCell ref="A2:Q2"/>
    <mergeCell ref="A3:Q3"/>
    <mergeCell ref="A4:Q4"/>
    <mergeCell ref="A8:A9"/>
    <mergeCell ref="B8:E9"/>
    <mergeCell ref="F8:F9"/>
    <mergeCell ref="G8:H8"/>
    <mergeCell ref="I8:I9"/>
    <mergeCell ref="J8:J9"/>
    <mergeCell ref="K8:N8"/>
    <mergeCell ref="O8:Q8"/>
    <mergeCell ref="B10:E10"/>
    <mergeCell ref="C13:E13"/>
    <mergeCell ref="D14:E14"/>
    <mergeCell ref="D70:E70"/>
    <mergeCell ref="D19:E19"/>
    <mergeCell ref="B23:E23"/>
    <mergeCell ref="D30:E30"/>
    <mergeCell ref="I31:I32"/>
    <mergeCell ref="I33:I36"/>
    <mergeCell ref="I37:I39"/>
    <mergeCell ref="I40:I42"/>
    <mergeCell ref="B53:E53"/>
    <mergeCell ref="C54:E54"/>
    <mergeCell ref="B68:E68"/>
    <mergeCell ref="C69:E69"/>
    <mergeCell ref="C112:E112"/>
    <mergeCell ref="G112:I112"/>
    <mergeCell ref="M112:O112"/>
    <mergeCell ref="D71:E71"/>
    <mergeCell ref="D72:E72"/>
    <mergeCell ref="B74:E74"/>
    <mergeCell ref="C75:E75"/>
    <mergeCell ref="C79:E79"/>
    <mergeCell ref="B100:E100"/>
    <mergeCell ref="C101:E101"/>
    <mergeCell ref="D104:E104"/>
    <mergeCell ref="C111:E111"/>
    <mergeCell ref="G111:I111"/>
    <mergeCell ref="M111:O111"/>
  </mergeCells>
  <pageMargins left="0.2" right="0" top="0.196850393700787" bottom="0.196850393700787" header="0" footer="0"/>
  <pageSetup paperSize="5" scale="90" orientation="landscape" horizontalDpi="4294967294" verticalDpi="0" r:id="rId1"/>
  <headerFooter>
    <oddFooter>&amp;L&amp;"Arial Narrow,Regular"&amp;8SUPPLEMENTAL AIP #2 FY 2021&amp;C&amp;"Arial Narrow,Bold"&amp;10Page &amp;P</oddFooter>
  </headerFooter>
  <rowBreaks count="7" manualBreakCount="7">
    <brk id="32" max="16" man="1"/>
    <brk id="44" max="16" man="1"/>
    <brk id="55" max="16" man="1"/>
    <brk id="60" max="16" man="1"/>
    <brk id="71" max="16" man="1"/>
    <brk id="84" max="16" man="1"/>
    <brk id="99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I62"/>
  <sheetViews>
    <sheetView view="pageBreakPreview" topLeftCell="A20" zoomScaleNormal="100" zoomScaleSheetLayoutView="100" workbookViewId="0">
      <selection activeCell="I60" sqref="I60"/>
    </sheetView>
  </sheetViews>
  <sheetFormatPr defaultRowHeight="16.5" x14ac:dyDescent="0.25"/>
  <cols>
    <col min="1" max="1" width="11.28515625" style="1" customWidth="1"/>
    <col min="2" max="2" width="1.5703125" style="3" customWidth="1"/>
    <col min="3" max="3" width="2.5703125" style="2" customWidth="1"/>
    <col min="4" max="4" width="4.28515625" style="2" customWidth="1"/>
    <col min="5" max="5" width="35.7109375" style="2" customWidth="1"/>
    <col min="6" max="6" width="11" style="2" customWidth="1"/>
    <col min="7" max="7" width="8.140625" style="2" customWidth="1"/>
    <col min="8" max="8" width="9.7109375" style="2" customWidth="1"/>
    <col min="9" max="9" width="16.85546875" style="2" customWidth="1"/>
    <col min="10" max="10" width="10.42578125" style="2" customWidth="1"/>
    <col min="11" max="11" width="7.7109375" style="1" customWidth="1"/>
    <col min="12" max="12" width="11.42578125" style="1" customWidth="1"/>
    <col min="13" max="13" width="11.28515625" style="8" customWidth="1"/>
    <col min="14" max="14" width="11.42578125" style="1" customWidth="1"/>
    <col min="15" max="15" width="9.5703125" style="1" customWidth="1"/>
    <col min="16" max="16" width="8.7109375" style="1" customWidth="1"/>
    <col min="17" max="17" width="8.5703125" style="1" customWidth="1"/>
    <col min="18" max="18" width="13.28515625" style="1" customWidth="1"/>
    <col min="19" max="19" width="13.7109375" style="1" customWidth="1"/>
    <col min="20" max="21" width="12.42578125" style="1" bestFit="1" customWidth="1"/>
    <col min="22" max="16384" width="9.140625" style="1"/>
  </cols>
  <sheetData>
    <row r="1" spans="1:87" ht="14.25" customHeight="1" x14ac:dyDescent="0.25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</row>
    <row r="2" spans="1:87" x14ac:dyDescent="0.25">
      <c r="A2" s="204" t="s">
        <v>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</row>
    <row r="3" spans="1:87" x14ac:dyDescent="0.25">
      <c r="A3" s="204" t="s">
        <v>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</row>
    <row r="4" spans="1:87" hidden="1" x14ac:dyDescent="0.25">
      <c r="A4" s="204" t="s">
        <v>3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</row>
    <row r="5" spans="1:87" ht="6" customHeight="1" x14ac:dyDescent="0.25">
      <c r="A5" s="2"/>
      <c r="K5" s="2"/>
      <c r="L5" s="2"/>
      <c r="M5" s="4"/>
      <c r="N5" s="2"/>
      <c r="O5" s="2"/>
      <c r="P5" s="2"/>
      <c r="Q5" s="2"/>
    </row>
    <row r="6" spans="1:87" x14ac:dyDescent="0.25">
      <c r="A6" s="5" t="s">
        <v>4</v>
      </c>
      <c r="B6" s="6"/>
      <c r="C6" s="7"/>
      <c r="D6" s="7"/>
      <c r="E6" s="7"/>
      <c r="F6" s="7"/>
    </row>
    <row r="7" spans="1:87" ht="6" customHeight="1" x14ac:dyDescent="0.25">
      <c r="A7" s="5" t="s">
        <v>5</v>
      </c>
      <c r="B7" s="6"/>
      <c r="C7" s="7"/>
      <c r="D7" s="7"/>
      <c r="E7" s="7"/>
      <c r="F7" s="7"/>
    </row>
    <row r="8" spans="1:87" s="10" customFormat="1" ht="39.75" customHeight="1" x14ac:dyDescent="0.25">
      <c r="A8" s="205" t="s">
        <v>6</v>
      </c>
      <c r="B8" s="206" t="s">
        <v>7</v>
      </c>
      <c r="C8" s="206"/>
      <c r="D8" s="206"/>
      <c r="E8" s="206"/>
      <c r="F8" s="207" t="s">
        <v>8</v>
      </c>
      <c r="G8" s="206" t="s">
        <v>9</v>
      </c>
      <c r="H8" s="206"/>
      <c r="I8" s="208" t="s">
        <v>10</v>
      </c>
      <c r="J8" s="208" t="s">
        <v>11</v>
      </c>
      <c r="K8" s="206" t="s">
        <v>12</v>
      </c>
      <c r="L8" s="206"/>
      <c r="M8" s="206"/>
      <c r="N8" s="206"/>
      <c r="O8" s="210" t="s">
        <v>13</v>
      </c>
      <c r="P8" s="210"/>
      <c r="Q8" s="210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</row>
    <row r="9" spans="1:87" s="9" customFormat="1" ht="76.5" x14ac:dyDescent="0.25">
      <c r="A9" s="205"/>
      <c r="B9" s="206"/>
      <c r="C9" s="206"/>
      <c r="D9" s="206"/>
      <c r="E9" s="206"/>
      <c r="F9" s="207"/>
      <c r="G9" s="175" t="s">
        <v>14</v>
      </c>
      <c r="H9" s="176" t="s">
        <v>15</v>
      </c>
      <c r="I9" s="209"/>
      <c r="J9" s="209"/>
      <c r="K9" s="176" t="s">
        <v>16</v>
      </c>
      <c r="L9" s="176" t="s">
        <v>17</v>
      </c>
      <c r="M9" s="13" t="s">
        <v>18</v>
      </c>
      <c r="N9" s="175" t="s">
        <v>19</v>
      </c>
      <c r="O9" s="176" t="s">
        <v>20</v>
      </c>
      <c r="P9" s="176" t="s">
        <v>21</v>
      </c>
      <c r="Q9" s="176" t="s">
        <v>22</v>
      </c>
    </row>
    <row r="10" spans="1:87" s="50" customFormat="1" ht="33" x14ac:dyDescent="0.25">
      <c r="A10" s="44" t="s">
        <v>70</v>
      </c>
      <c r="B10" s="80" t="s">
        <v>71</v>
      </c>
      <c r="C10" s="80"/>
      <c r="D10" s="81"/>
      <c r="E10" s="81"/>
      <c r="F10" s="82"/>
      <c r="G10" s="83"/>
      <c r="H10" s="83"/>
      <c r="I10" s="84"/>
      <c r="J10" s="83"/>
      <c r="K10" s="85"/>
      <c r="L10" s="86">
        <f>SUM(L13:L33)</f>
        <v>397475.07836999994</v>
      </c>
      <c r="M10" s="86">
        <f t="shared" ref="M10:N10" si="0">SUM(M13:M33)</f>
        <v>96400</v>
      </c>
      <c r="N10" s="86">
        <f t="shared" si="0"/>
        <v>493875.07836999994</v>
      </c>
      <c r="O10" s="44"/>
      <c r="P10" s="44"/>
      <c r="Q10" s="44"/>
    </row>
    <row r="11" spans="1:87" s="18" customFormat="1" ht="25.5" x14ac:dyDescent="0.25">
      <c r="A11" s="34" t="s">
        <v>72</v>
      </c>
      <c r="B11" s="27"/>
      <c r="C11" s="28" t="s">
        <v>73</v>
      </c>
      <c r="D11" s="170"/>
      <c r="E11" s="171"/>
      <c r="F11" s="88"/>
      <c r="G11" s="32"/>
      <c r="H11" s="32"/>
      <c r="I11" s="89"/>
      <c r="J11" s="32"/>
      <c r="K11" s="90"/>
      <c r="L11" s="91"/>
      <c r="M11" s="91"/>
      <c r="N11" s="36"/>
      <c r="O11" s="25"/>
      <c r="P11" s="25"/>
      <c r="Q11" s="25"/>
    </row>
    <row r="12" spans="1:87" s="18" customFormat="1" ht="41.25" customHeight="1" x14ac:dyDescent="0.25">
      <c r="A12" s="34" t="s">
        <v>74</v>
      </c>
      <c r="B12" s="92"/>
      <c r="C12" s="93"/>
      <c r="D12" s="214" t="s">
        <v>75</v>
      </c>
      <c r="E12" s="215"/>
      <c r="F12" s="88"/>
      <c r="G12" s="32"/>
      <c r="H12" s="32"/>
      <c r="I12" s="172"/>
      <c r="J12" s="34"/>
      <c r="K12" s="90"/>
      <c r="L12" s="91"/>
      <c r="M12" s="91"/>
      <c r="N12" s="36"/>
      <c r="O12" s="25"/>
      <c r="P12" s="25"/>
      <c r="Q12" s="25"/>
    </row>
    <row r="13" spans="1:87" s="18" customFormat="1" ht="93" customHeight="1" x14ac:dyDescent="0.25">
      <c r="A13" s="37" t="s">
        <v>76</v>
      </c>
      <c r="B13" s="92"/>
      <c r="C13" s="93"/>
      <c r="D13" s="170"/>
      <c r="E13" s="171" t="s">
        <v>77</v>
      </c>
      <c r="F13" s="88" t="s">
        <v>78</v>
      </c>
      <c r="G13" s="32" t="s">
        <v>30</v>
      </c>
      <c r="H13" s="32" t="s">
        <v>31</v>
      </c>
      <c r="I13" s="220" t="s">
        <v>79</v>
      </c>
      <c r="J13" s="34" t="s">
        <v>42</v>
      </c>
      <c r="K13" s="90"/>
      <c r="L13" s="91">
        <v>600</v>
      </c>
      <c r="M13" s="91">
        <f>85590+3160</f>
        <v>88750</v>
      </c>
      <c r="N13" s="36">
        <f>K13+L13+M13</f>
        <v>89350</v>
      </c>
      <c r="O13" s="25"/>
      <c r="P13" s="25"/>
      <c r="Q13" s="25"/>
      <c r="S13" s="95"/>
    </row>
    <row r="14" spans="1:87" s="18" customFormat="1" ht="63.75" x14ac:dyDescent="0.25">
      <c r="A14" s="54" t="s">
        <v>80</v>
      </c>
      <c r="B14" s="96"/>
      <c r="C14" s="97"/>
      <c r="D14" s="168"/>
      <c r="E14" s="169" t="s">
        <v>81</v>
      </c>
      <c r="F14" s="100" t="s">
        <v>78</v>
      </c>
      <c r="G14" s="101" t="s">
        <v>30</v>
      </c>
      <c r="H14" s="101" t="s">
        <v>31</v>
      </c>
      <c r="I14" s="221"/>
      <c r="J14" s="102" t="s">
        <v>42</v>
      </c>
      <c r="K14" s="103"/>
      <c r="L14" s="104">
        <v>54100</v>
      </c>
      <c r="M14" s="105"/>
      <c r="N14" s="66">
        <f t="shared" ref="N14:N33" si="1">K14+L14+M14</f>
        <v>54100</v>
      </c>
      <c r="O14" s="67"/>
      <c r="P14" s="67"/>
      <c r="Q14" s="67"/>
    </row>
    <row r="15" spans="1:87" s="18" customFormat="1" ht="69" customHeight="1" x14ac:dyDescent="0.25">
      <c r="A15" s="37" t="s">
        <v>82</v>
      </c>
      <c r="B15" s="92"/>
      <c r="C15" s="93"/>
      <c r="D15" s="170"/>
      <c r="E15" s="171" t="s">
        <v>83</v>
      </c>
      <c r="F15" s="88" t="s">
        <v>78</v>
      </c>
      <c r="G15" s="32" t="s">
        <v>30</v>
      </c>
      <c r="H15" s="32" t="s">
        <v>31</v>
      </c>
      <c r="I15" s="222" t="s">
        <v>79</v>
      </c>
      <c r="J15" s="34" t="s">
        <v>42</v>
      </c>
      <c r="K15" s="90"/>
      <c r="L15" s="91">
        <v>28570.2</v>
      </c>
      <c r="M15" s="90"/>
      <c r="N15" s="36">
        <f t="shared" si="1"/>
        <v>28570.2</v>
      </c>
      <c r="O15" s="25"/>
      <c r="P15" s="25"/>
      <c r="Q15" s="25"/>
    </row>
    <row r="16" spans="1:87" s="18" customFormat="1" ht="40.5" x14ac:dyDescent="0.25">
      <c r="A16" s="37" t="s">
        <v>84</v>
      </c>
      <c r="B16" s="92"/>
      <c r="C16" s="93"/>
      <c r="D16" s="170"/>
      <c r="E16" s="171" t="s">
        <v>85</v>
      </c>
      <c r="F16" s="88" t="s">
        <v>78</v>
      </c>
      <c r="G16" s="32" t="s">
        <v>30</v>
      </c>
      <c r="H16" s="32" t="s">
        <v>31</v>
      </c>
      <c r="I16" s="220"/>
      <c r="J16" s="34" t="s">
        <v>42</v>
      </c>
      <c r="K16" s="90"/>
      <c r="L16" s="91">
        <v>101932.65</v>
      </c>
      <c r="M16" s="91"/>
      <c r="N16" s="36">
        <f t="shared" si="1"/>
        <v>101932.65</v>
      </c>
      <c r="O16" s="25"/>
      <c r="P16" s="25"/>
      <c r="Q16" s="25"/>
    </row>
    <row r="17" spans="1:17" s="18" customFormat="1" ht="40.5" customHeight="1" x14ac:dyDescent="0.25">
      <c r="A17" s="37" t="s">
        <v>86</v>
      </c>
      <c r="B17" s="92"/>
      <c r="C17" s="93"/>
      <c r="D17" s="170"/>
      <c r="E17" s="171" t="s">
        <v>87</v>
      </c>
      <c r="F17" s="88" t="s">
        <v>78</v>
      </c>
      <c r="G17" s="32" t="s">
        <v>30</v>
      </c>
      <c r="H17" s="32" t="s">
        <v>31</v>
      </c>
      <c r="I17" s="220"/>
      <c r="J17" s="34" t="s">
        <v>42</v>
      </c>
      <c r="K17" s="90"/>
      <c r="L17" s="91">
        <v>4908.9219999999996</v>
      </c>
      <c r="M17" s="91"/>
      <c r="N17" s="36">
        <f t="shared" si="1"/>
        <v>4908.9219999999996</v>
      </c>
      <c r="O17" s="25"/>
      <c r="P17" s="25"/>
      <c r="Q17" s="25"/>
    </row>
    <row r="18" spans="1:17" s="18" customFormat="1" ht="40.5" x14ac:dyDescent="0.25">
      <c r="A18" s="37" t="s">
        <v>88</v>
      </c>
      <c r="B18" s="92"/>
      <c r="C18" s="93"/>
      <c r="D18" s="170"/>
      <c r="E18" s="171" t="s">
        <v>89</v>
      </c>
      <c r="F18" s="88" t="s">
        <v>78</v>
      </c>
      <c r="G18" s="32" t="s">
        <v>30</v>
      </c>
      <c r="H18" s="32" t="s">
        <v>31</v>
      </c>
      <c r="I18" s="220"/>
      <c r="J18" s="34" t="s">
        <v>42</v>
      </c>
      <c r="K18" s="90"/>
      <c r="L18" s="91">
        <v>144288.6525</v>
      </c>
      <c r="M18" s="91"/>
      <c r="N18" s="36">
        <f t="shared" si="1"/>
        <v>144288.6525</v>
      </c>
      <c r="O18" s="25"/>
      <c r="P18" s="25"/>
      <c r="Q18" s="25"/>
    </row>
    <row r="19" spans="1:17" s="18" customFormat="1" ht="44.25" customHeight="1" x14ac:dyDescent="0.25">
      <c r="A19" s="37" t="s">
        <v>90</v>
      </c>
      <c r="B19" s="92"/>
      <c r="C19" s="93"/>
      <c r="D19" s="170"/>
      <c r="E19" s="171" t="s">
        <v>91</v>
      </c>
      <c r="F19" s="88" t="s">
        <v>78</v>
      </c>
      <c r="G19" s="32" t="s">
        <v>30</v>
      </c>
      <c r="H19" s="106" t="s">
        <v>31</v>
      </c>
      <c r="I19" s="220" t="s">
        <v>92</v>
      </c>
      <c r="J19" s="88" t="s">
        <v>42</v>
      </c>
      <c r="K19" s="90"/>
      <c r="L19" s="91">
        <v>2475</v>
      </c>
      <c r="M19" s="91"/>
      <c r="N19" s="36">
        <f t="shared" si="1"/>
        <v>2475</v>
      </c>
      <c r="O19" s="25"/>
      <c r="P19" s="25"/>
      <c r="Q19" s="25"/>
    </row>
    <row r="20" spans="1:17" s="18" customFormat="1" ht="40.5" x14ac:dyDescent="0.25">
      <c r="A20" s="37" t="s">
        <v>93</v>
      </c>
      <c r="B20" s="92"/>
      <c r="C20" s="93"/>
      <c r="D20" s="170"/>
      <c r="E20" s="171" t="s">
        <v>94</v>
      </c>
      <c r="F20" s="88" t="s">
        <v>78</v>
      </c>
      <c r="G20" s="32" t="s">
        <v>30</v>
      </c>
      <c r="H20" s="106" t="s">
        <v>31</v>
      </c>
      <c r="I20" s="220"/>
      <c r="J20" s="88" t="s">
        <v>42</v>
      </c>
      <c r="K20" s="90"/>
      <c r="L20" s="91">
        <v>3744</v>
      </c>
      <c r="M20" s="91"/>
      <c r="N20" s="36">
        <f t="shared" si="1"/>
        <v>3744</v>
      </c>
      <c r="O20" s="25"/>
      <c r="P20" s="25"/>
      <c r="Q20" s="25"/>
    </row>
    <row r="21" spans="1:17" s="18" customFormat="1" ht="40.5" x14ac:dyDescent="0.25">
      <c r="A21" s="37" t="s">
        <v>95</v>
      </c>
      <c r="B21" s="92"/>
      <c r="C21" s="93"/>
      <c r="D21" s="170"/>
      <c r="E21" s="171" t="s">
        <v>96</v>
      </c>
      <c r="F21" s="88" t="s">
        <v>78</v>
      </c>
      <c r="G21" s="32" t="s">
        <v>30</v>
      </c>
      <c r="H21" s="106" t="s">
        <v>31</v>
      </c>
      <c r="I21" s="220"/>
      <c r="J21" s="88" t="s">
        <v>42</v>
      </c>
      <c r="K21" s="90"/>
      <c r="L21" s="91">
        <v>1750</v>
      </c>
      <c r="M21" s="91"/>
      <c r="N21" s="36">
        <f t="shared" si="1"/>
        <v>1750</v>
      </c>
      <c r="O21" s="25"/>
      <c r="P21" s="25"/>
      <c r="Q21" s="25"/>
    </row>
    <row r="22" spans="1:17" s="18" customFormat="1" ht="45.75" customHeight="1" x14ac:dyDescent="0.25">
      <c r="A22" s="37" t="s">
        <v>97</v>
      </c>
      <c r="B22" s="92"/>
      <c r="C22" s="93"/>
      <c r="D22" s="170"/>
      <c r="E22" s="171" t="s">
        <v>98</v>
      </c>
      <c r="F22" s="88" t="s">
        <v>78</v>
      </c>
      <c r="G22" s="32" t="s">
        <v>30</v>
      </c>
      <c r="H22" s="32" t="s">
        <v>31</v>
      </c>
      <c r="I22" s="220" t="s">
        <v>99</v>
      </c>
      <c r="J22" s="34" t="s">
        <v>42</v>
      </c>
      <c r="K22" s="90"/>
      <c r="L22" s="91"/>
      <c r="M22" s="91">
        <v>1600</v>
      </c>
      <c r="N22" s="36">
        <f t="shared" si="1"/>
        <v>1600</v>
      </c>
      <c r="O22" s="25"/>
      <c r="P22" s="25"/>
      <c r="Q22" s="25"/>
    </row>
    <row r="23" spans="1:17" s="18" customFormat="1" ht="40.5" x14ac:dyDescent="0.25">
      <c r="A23" s="37" t="s">
        <v>100</v>
      </c>
      <c r="B23" s="92"/>
      <c r="C23" s="93"/>
      <c r="D23" s="170"/>
      <c r="E23" s="171" t="s">
        <v>101</v>
      </c>
      <c r="F23" s="88" t="s">
        <v>78</v>
      </c>
      <c r="G23" s="32" t="s">
        <v>30</v>
      </c>
      <c r="H23" s="32" t="s">
        <v>31</v>
      </c>
      <c r="I23" s="220"/>
      <c r="J23" s="34" t="s">
        <v>42</v>
      </c>
      <c r="K23" s="90"/>
      <c r="L23" s="91"/>
      <c r="M23" s="91">
        <v>1400</v>
      </c>
      <c r="N23" s="36">
        <f t="shared" si="1"/>
        <v>1400</v>
      </c>
      <c r="O23" s="25"/>
      <c r="P23" s="25"/>
      <c r="Q23" s="25"/>
    </row>
    <row r="24" spans="1:17" s="18" customFormat="1" ht="40.5" x14ac:dyDescent="0.25">
      <c r="A24" s="37" t="s">
        <v>102</v>
      </c>
      <c r="B24" s="92"/>
      <c r="C24" s="93"/>
      <c r="D24" s="170"/>
      <c r="E24" s="171" t="s">
        <v>103</v>
      </c>
      <c r="F24" s="88" t="s">
        <v>78</v>
      </c>
      <c r="G24" s="32" t="s">
        <v>30</v>
      </c>
      <c r="H24" s="32" t="s">
        <v>31</v>
      </c>
      <c r="I24" s="220"/>
      <c r="J24" s="34" t="s">
        <v>42</v>
      </c>
      <c r="K24" s="90"/>
      <c r="L24" s="91"/>
      <c r="M24" s="91">
        <v>1000</v>
      </c>
      <c r="N24" s="36">
        <f t="shared" si="1"/>
        <v>1000</v>
      </c>
      <c r="O24" s="25"/>
      <c r="P24" s="25"/>
      <c r="Q24" s="25"/>
    </row>
    <row r="25" spans="1:17" s="18" customFormat="1" ht="40.5" x14ac:dyDescent="0.25">
      <c r="A25" s="37" t="s">
        <v>104</v>
      </c>
      <c r="B25" s="92"/>
      <c r="C25" s="93"/>
      <c r="D25" s="170"/>
      <c r="E25" s="171" t="s">
        <v>105</v>
      </c>
      <c r="F25" s="88" t="s">
        <v>78</v>
      </c>
      <c r="G25" s="32" t="s">
        <v>30</v>
      </c>
      <c r="H25" s="32" t="s">
        <v>31</v>
      </c>
      <c r="I25" s="172" t="s">
        <v>106</v>
      </c>
      <c r="J25" s="34" t="s">
        <v>42</v>
      </c>
      <c r="K25" s="90"/>
      <c r="L25" s="91"/>
      <c r="M25" s="91">
        <v>500</v>
      </c>
      <c r="N25" s="36">
        <f t="shared" si="1"/>
        <v>500</v>
      </c>
      <c r="O25" s="25"/>
      <c r="P25" s="25"/>
      <c r="Q25" s="25"/>
    </row>
    <row r="26" spans="1:17" s="18" customFormat="1" ht="42" customHeight="1" x14ac:dyDescent="0.25">
      <c r="A26" s="54" t="s">
        <v>107</v>
      </c>
      <c r="B26" s="96"/>
      <c r="C26" s="97"/>
      <c r="D26" s="168"/>
      <c r="E26" s="169" t="s">
        <v>108</v>
      </c>
      <c r="F26" s="100" t="s">
        <v>78</v>
      </c>
      <c r="G26" s="101" t="s">
        <v>30</v>
      </c>
      <c r="H26" s="101" t="s">
        <v>31</v>
      </c>
      <c r="I26" s="107" t="s">
        <v>109</v>
      </c>
      <c r="J26" s="102" t="s">
        <v>42</v>
      </c>
      <c r="K26" s="103"/>
      <c r="L26" s="108"/>
      <c r="M26" s="108">
        <v>500</v>
      </c>
      <c r="N26" s="66">
        <f t="shared" si="1"/>
        <v>500</v>
      </c>
      <c r="O26" s="67"/>
      <c r="P26" s="67"/>
      <c r="Q26" s="67"/>
    </row>
    <row r="27" spans="1:17" s="18" customFormat="1" ht="40.5" x14ac:dyDescent="0.25">
      <c r="A27" s="37" t="s">
        <v>110</v>
      </c>
      <c r="B27" s="92"/>
      <c r="C27" s="93"/>
      <c r="D27" s="170"/>
      <c r="E27" s="171" t="s">
        <v>111</v>
      </c>
      <c r="F27" s="88" t="s">
        <v>78</v>
      </c>
      <c r="G27" s="32" t="s">
        <v>30</v>
      </c>
      <c r="H27" s="32" t="s">
        <v>31</v>
      </c>
      <c r="I27" s="172" t="s">
        <v>112</v>
      </c>
      <c r="J27" s="34" t="s">
        <v>42</v>
      </c>
      <c r="K27" s="90"/>
      <c r="L27" s="91"/>
      <c r="M27" s="91">
        <v>100</v>
      </c>
      <c r="N27" s="36">
        <f t="shared" si="1"/>
        <v>100</v>
      </c>
      <c r="O27" s="25"/>
      <c r="P27" s="25"/>
      <c r="Q27" s="25"/>
    </row>
    <row r="28" spans="1:17" s="18" customFormat="1" ht="40.5" x14ac:dyDescent="0.25">
      <c r="A28" s="37" t="s">
        <v>113</v>
      </c>
      <c r="B28" s="92"/>
      <c r="C28" s="93"/>
      <c r="D28" s="170"/>
      <c r="E28" s="171" t="s">
        <v>114</v>
      </c>
      <c r="F28" s="88" t="s">
        <v>78</v>
      </c>
      <c r="G28" s="32" t="s">
        <v>30</v>
      </c>
      <c r="H28" s="32" t="s">
        <v>31</v>
      </c>
      <c r="I28" s="172" t="s">
        <v>115</v>
      </c>
      <c r="J28" s="34" t="s">
        <v>42</v>
      </c>
      <c r="K28" s="90"/>
      <c r="L28" s="91"/>
      <c r="M28" s="91">
        <v>50</v>
      </c>
      <c r="N28" s="36">
        <f t="shared" si="1"/>
        <v>50</v>
      </c>
      <c r="O28" s="25"/>
      <c r="P28" s="25"/>
      <c r="Q28" s="25"/>
    </row>
    <row r="29" spans="1:17" s="18" customFormat="1" ht="90" customHeight="1" x14ac:dyDescent="0.25">
      <c r="A29" s="37" t="s">
        <v>116</v>
      </c>
      <c r="B29" s="92"/>
      <c r="C29" s="93"/>
      <c r="D29" s="170"/>
      <c r="E29" s="171" t="s">
        <v>117</v>
      </c>
      <c r="F29" s="88" t="s">
        <v>78</v>
      </c>
      <c r="G29" s="32" t="s">
        <v>30</v>
      </c>
      <c r="H29" s="32" t="s">
        <v>31</v>
      </c>
      <c r="I29" s="172" t="s">
        <v>118</v>
      </c>
      <c r="J29" s="34" t="s">
        <v>42</v>
      </c>
      <c r="K29" s="90"/>
      <c r="L29" s="91">
        <v>7380</v>
      </c>
      <c r="M29" s="91"/>
      <c r="N29" s="36">
        <f t="shared" si="1"/>
        <v>7380</v>
      </c>
      <c r="O29" s="25"/>
      <c r="P29" s="25"/>
      <c r="Q29" s="25"/>
    </row>
    <row r="30" spans="1:17" s="18" customFormat="1" ht="40.5" x14ac:dyDescent="0.25">
      <c r="A30" s="37" t="s">
        <v>119</v>
      </c>
      <c r="B30" s="92"/>
      <c r="C30" s="93"/>
      <c r="D30" s="170"/>
      <c r="E30" s="171" t="s">
        <v>120</v>
      </c>
      <c r="F30" s="88" t="s">
        <v>78</v>
      </c>
      <c r="G30" s="32" t="s">
        <v>30</v>
      </c>
      <c r="H30" s="32" t="s">
        <v>31</v>
      </c>
      <c r="I30" s="172" t="s">
        <v>121</v>
      </c>
      <c r="J30" s="34" t="s">
        <v>42</v>
      </c>
      <c r="K30" s="90"/>
      <c r="L30" s="91">
        <v>2000</v>
      </c>
      <c r="M30" s="91">
        <v>2500</v>
      </c>
      <c r="N30" s="36">
        <f t="shared" si="1"/>
        <v>4500</v>
      </c>
      <c r="O30" s="25"/>
      <c r="P30" s="25"/>
      <c r="Q30" s="25"/>
    </row>
    <row r="31" spans="1:17" s="18" customFormat="1" ht="63.75" x14ac:dyDescent="0.25">
      <c r="A31" s="37" t="s">
        <v>122</v>
      </c>
      <c r="B31" s="92"/>
      <c r="C31" s="93"/>
      <c r="D31" s="170"/>
      <c r="E31" s="173" t="s">
        <v>123</v>
      </c>
      <c r="F31" s="88" t="s">
        <v>78</v>
      </c>
      <c r="G31" s="32" t="s">
        <v>30</v>
      </c>
      <c r="H31" s="32" t="s">
        <v>31</v>
      </c>
      <c r="I31" s="172" t="s">
        <v>124</v>
      </c>
      <c r="J31" s="34" t="s">
        <v>42</v>
      </c>
      <c r="K31" s="90"/>
      <c r="L31" s="91">
        <v>5078.5538699999997</v>
      </c>
      <c r="M31" s="91"/>
      <c r="N31" s="36">
        <f t="shared" si="1"/>
        <v>5078.5538699999997</v>
      </c>
      <c r="O31" s="25"/>
      <c r="P31" s="25"/>
      <c r="Q31" s="25"/>
    </row>
    <row r="32" spans="1:17" s="18" customFormat="1" ht="40.5" x14ac:dyDescent="0.25">
      <c r="A32" s="37" t="s">
        <v>125</v>
      </c>
      <c r="B32" s="92"/>
      <c r="C32" s="93"/>
      <c r="D32" s="170"/>
      <c r="E32" s="171" t="s">
        <v>126</v>
      </c>
      <c r="F32" s="88" t="s">
        <v>127</v>
      </c>
      <c r="G32" s="52" t="s">
        <v>128</v>
      </c>
      <c r="H32" s="52" t="s">
        <v>50</v>
      </c>
      <c r="I32" s="172" t="s">
        <v>129</v>
      </c>
      <c r="J32" s="34" t="s">
        <v>42</v>
      </c>
      <c r="K32" s="90"/>
      <c r="L32" s="91">
        <v>50</v>
      </c>
      <c r="M32" s="91"/>
      <c r="N32" s="36">
        <f t="shared" si="1"/>
        <v>50</v>
      </c>
      <c r="O32" s="25"/>
      <c r="P32" s="25"/>
      <c r="Q32" s="25"/>
    </row>
    <row r="33" spans="1:19" s="18" customFormat="1" ht="40.5" x14ac:dyDescent="0.25">
      <c r="A33" s="37" t="s">
        <v>130</v>
      </c>
      <c r="B33" s="92"/>
      <c r="C33" s="93"/>
      <c r="D33" s="170"/>
      <c r="E33" s="171" t="s">
        <v>131</v>
      </c>
      <c r="F33" s="88" t="s">
        <v>78</v>
      </c>
      <c r="G33" s="110" t="s">
        <v>132</v>
      </c>
      <c r="H33" s="52" t="s">
        <v>50</v>
      </c>
      <c r="I33" s="172" t="s">
        <v>133</v>
      </c>
      <c r="J33" s="34" t="s">
        <v>42</v>
      </c>
      <c r="K33" s="90"/>
      <c r="L33" s="91">
        <f>10217+30380.1</f>
        <v>40597.1</v>
      </c>
      <c r="M33" s="91"/>
      <c r="N33" s="36">
        <f t="shared" si="1"/>
        <v>40597.1</v>
      </c>
      <c r="O33" s="25"/>
      <c r="P33" s="25"/>
      <c r="Q33" s="25"/>
      <c r="R33" s="111">
        <v>20253400</v>
      </c>
      <c r="S33" s="112">
        <f>R33/2</f>
        <v>10126700</v>
      </c>
    </row>
    <row r="34" spans="1:19" s="18" customFormat="1" ht="12.75" x14ac:dyDescent="0.25">
      <c r="A34" s="34"/>
      <c r="B34" s="92"/>
      <c r="C34" s="93"/>
      <c r="D34" s="170"/>
      <c r="E34" s="171"/>
      <c r="F34" s="88"/>
      <c r="G34" s="32"/>
      <c r="H34" s="32"/>
      <c r="I34" s="172"/>
      <c r="J34" s="34"/>
      <c r="K34" s="90"/>
      <c r="L34" s="91"/>
      <c r="M34" s="91"/>
      <c r="N34" s="36"/>
      <c r="O34" s="25"/>
      <c r="P34" s="25"/>
      <c r="Q34" s="25"/>
      <c r="R34" s="112">
        <f>R33+S33</f>
        <v>30380100</v>
      </c>
    </row>
    <row r="35" spans="1:19" s="18" customFormat="1" ht="33" x14ac:dyDescent="0.25">
      <c r="A35" s="44" t="s">
        <v>134</v>
      </c>
      <c r="B35" s="223" t="s">
        <v>135</v>
      </c>
      <c r="C35" s="223"/>
      <c r="D35" s="223"/>
      <c r="E35" s="223"/>
      <c r="F35" s="113"/>
      <c r="G35" s="114"/>
      <c r="H35" s="114"/>
      <c r="I35" s="115"/>
      <c r="J35" s="113"/>
      <c r="K35" s="116"/>
      <c r="L35" s="86">
        <f>SUM(L37:L48)</f>
        <v>5182.43498</v>
      </c>
      <c r="M35" s="86">
        <f t="shared" ref="M35:N35" si="2">SUM(M37:M48)</f>
        <v>21260</v>
      </c>
      <c r="N35" s="86">
        <f t="shared" si="2"/>
        <v>26442.434979999998</v>
      </c>
      <c r="O35" s="46"/>
      <c r="P35" s="46"/>
      <c r="Q35" s="46"/>
      <c r="R35" s="112">
        <f>R34/1000</f>
        <v>30380.1</v>
      </c>
    </row>
    <row r="36" spans="1:19" s="18" customFormat="1" ht="25.5" x14ac:dyDescent="0.25">
      <c r="A36" s="19" t="s">
        <v>136</v>
      </c>
      <c r="B36" s="20"/>
      <c r="C36" s="224" t="s">
        <v>137</v>
      </c>
      <c r="D36" s="224"/>
      <c r="E36" s="225"/>
      <c r="F36" s="88"/>
      <c r="G36" s="32"/>
      <c r="H36" s="32"/>
      <c r="I36" s="172"/>
      <c r="J36" s="34"/>
      <c r="K36" s="90"/>
      <c r="L36" s="91"/>
      <c r="M36" s="91"/>
      <c r="N36" s="36"/>
      <c r="O36" s="25"/>
      <c r="P36" s="25"/>
      <c r="Q36" s="25"/>
    </row>
    <row r="37" spans="1:19" s="18" customFormat="1" ht="105.75" customHeight="1" x14ac:dyDescent="0.25">
      <c r="A37" s="117" t="s">
        <v>138</v>
      </c>
      <c r="B37" s="96"/>
      <c r="C37" s="97"/>
      <c r="D37" s="168"/>
      <c r="E37" s="169" t="s">
        <v>139</v>
      </c>
      <c r="F37" s="100" t="s">
        <v>140</v>
      </c>
      <c r="G37" s="101" t="s">
        <v>128</v>
      </c>
      <c r="H37" s="101" t="s">
        <v>50</v>
      </c>
      <c r="I37" s="174" t="s">
        <v>141</v>
      </c>
      <c r="J37" s="102" t="s">
        <v>42</v>
      </c>
      <c r="K37" s="103"/>
      <c r="L37" s="108">
        <v>1555.2</v>
      </c>
      <c r="M37" s="108"/>
      <c r="N37" s="66">
        <f t="shared" ref="N37:N48" si="3">K37+L37+M37</f>
        <v>1555.2</v>
      </c>
      <c r="O37" s="67"/>
      <c r="P37" s="67"/>
      <c r="Q37" s="67"/>
    </row>
    <row r="38" spans="1:19" s="18" customFormat="1" ht="38.25" x14ac:dyDescent="0.25">
      <c r="A38" s="19" t="s">
        <v>142</v>
      </c>
      <c r="B38" s="92"/>
      <c r="C38" s="93"/>
      <c r="D38" s="170"/>
      <c r="E38" s="171" t="s">
        <v>143</v>
      </c>
      <c r="F38" s="88" t="s">
        <v>140</v>
      </c>
      <c r="G38" s="32" t="s">
        <v>128</v>
      </c>
      <c r="H38" s="32" t="s">
        <v>50</v>
      </c>
      <c r="I38" s="172" t="s">
        <v>144</v>
      </c>
      <c r="J38" s="34" t="s">
        <v>42</v>
      </c>
      <c r="K38" s="90"/>
      <c r="L38" s="91">
        <v>279.60000000000002</v>
      </c>
      <c r="M38" s="91"/>
      <c r="N38" s="36">
        <f t="shared" si="3"/>
        <v>279.60000000000002</v>
      </c>
      <c r="O38" s="25"/>
      <c r="P38" s="25"/>
      <c r="Q38" s="25"/>
    </row>
    <row r="39" spans="1:19" s="18" customFormat="1" ht="38.25" x14ac:dyDescent="0.25">
      <c r="A39" s="19" t="s">
        <v>145</v>
      </c>
      <c r="B39" s="92"/>
      <c r="C39" s="93"/>
      <c r="D39" s="170"/>
      <c r="E39" s="171" t="s">
        <v>146</v>
      </c>
      <c r="F39" s="88" t="s">
        <v>140</v>
      </c>
      <c r="G39" s="32" t="s">
        <v>128</v>
      </c>
      <c r="H39" s="32" t="s">
        <v>50</v>
      </c>
      <c r="I39" s="172" t="s">
        <v>147</v>
      </c>
      <c r="J39" s="34" t="s">
        <v>42</v>
      </c>
      <c r="K39" s="90"/>
      <c r="L39" s="91">
        <v>100</v>
      </c>
      <c r="M39" s="91"/>
      <c r="N39" s="36">
        <f t="shared" si="3"/>
        <v>100</v>
      </c>
      <c r="O39" s="25"/>
      <c r="P39" s="25"/>
      <c r="Q39" s="25"/>
    </row>
    <row r="40" spans="1:19" s="18" customFormat="1" ht="157.5" customHeight="1" x14ac:dyDescent="0.25">
      <c r="A40" s="19" t="s">
        <v>148</v>
      </c>
      <c r="B40" s="92"/>
      <c r="C40" s="93"/>
      <c r="D40" s="170"/>
      <c r="E40" s="171" t="s">
        <v>149</v>
      </c>
      <c r="F40" s="34" t="s">
        <v>140</v>
      </c>
      <c r="G40" s="32" t="s">
        <v>128</v>
      </c>
      <c r="H40" s="32" t="s">
        <v>50</v>
      </c>
      <c r="I40" s="172" t="s">
        <v>150</v>
      </c>
      <c r="J40" s="34" t="s">
        <v>42</v>
      </c>
      <c r="K40" s="90"/>
      <c r="L40" s="91">
        <v>466.4855</v>
      </c>
      <c r="M40" s="91"/>
      <c r="N40" s="36">
        <f t="shared" si="3"/>
        <v>466.4855</v>
      </c>
      <c r="O40" s="25"/>
      <c r="P40" s="25"/>
      <c r="Q40" s="25"/>
    </row>
    <row r="41" spans="1:19" s="18" customFormat="1" ht="58.5" customHeight="1" x14ac:dyDescent="0.25">
      <c r="A41" s="19" t="s">
        <v>151</v>
      </c>
      <c r="B41" s="92"/>
      <c r="C41" s="93"/>
      <c r="D41" s="170"/>
      <c r="E41" s="171" t="s">
        <v>152</v>
      </c>
      <c r="F41" s="34" t="s">
        <v>140</v>
      </c>
      <c r="G41" s="32" t="s">
        <v>128</v>
      </c>
      <c r="H41" s="32" t="s">
        <v>50</v>
      </c>
      <c r="I41" s="172" t="s">
        <v>153</v>
      </c>
      <c r="J41" s="34" t="s">
        <v>42</v>
      </c>
      <c r="K41" s="90"/>
      <c r="L41" s="91">
        <v>1090.64948</v>
      </c>
      <c r="M41" s="91"/>
      <c r="N41" s="36">
        <f t="shared" si="3"/>
        <v>1090.64948</v>
      </c>
      <c r="O41" s="25"/>
      <c r="P41" s="25"/>
      <c r="Q41" s="25"/>
    </row>
    <row r="42" spans="1:19" s="18" customFormat="1" ht="285" customHeight="1" x14ac:dyDescent="0.25">
      <c r="A42" s="117" t="s">
        <v>154</v>
      </c>
      <c r="B42" s="96"/>
      <c r="C42" s="97"/>
      <c r="D42" s="168"/>
      <c r="E42" s="169" t="s">
        <v>155</v>
      </c>
      <c r="F42" s="100" t="s">
        <v>140</v>
      </c>
      <c r="G42" s="101" t="s">
        <v>128</v>
      </c>
      <c r="H42" s="101" t="s">
        <v>50</v>
      </c>
      <c r="I42" s="174" t="s">
        <v>156</v>
      </c>
      <c r="J42" s="102" t="s">
        <v>42</v>
      </c>
      <c r="K42" s="103"/>
      <c r="L42" s="108">
        <v>1690.5</v>
      </c>
      <c r="M42" s="108">
        <v>2660</v>
      </c>
      <c r="N42" s="66">
        <f t="shared" si="3"/>
        <v>4350.5</v>
      </c>
      <c r="O42" s="67"/>
      <c r="P42" s="67"/>
      <c r="Q42" s="67"/>
    </row>
    <row r="43" spans="1:19" s="18" customFormat="1" ht="63.75" x14ac:dyDescent="0.25">
      <c r="A43" s="19" t="s">
        <v>157</v>
      </c>
      <c r="B43" s="92"/>
      <c r="C43" s="93"/>
      <c r="D43" s="170"/>
      <c r="E43" s="171" t="s">
        <v>158</v>
      </c>
      <c r="F43" s="88" t="s">
        <v>140</v>
      </c>
      <c r="G43" s="32" t="s">
        <v>128</v>
      </c>
      <c r="H43" s="32" t="s">
        <v>50</v>
      </c>
      <c r="I43" s="172" t="s">
        <v>159</v>
      </c>
      <c r="J43" s="34" t="s">
        <v>42</v>
      </c>
      <c r="K43" s="90"/>
      <c r="L43" s="91"/>
      <c r="M43" s="91">
        <v>5000</v>
      </c>
      <c r="N43" s="36">
        <f t="shared" si="3"/>
        <v>5000</v>
      </c>
      <c r="O43" s="25"/>
      <c r="P43" s="25"/>
      <c r="Q43" s="25"/>
    </row>
    <row r="44" spans="1:19" s="18" customFormat="1" ht="38.25" x14ac:dyDescent="0.25">
      <c r="A44" s="19" t="s">
        <v>160</v>
      </c>
      <c r="B44" s="92"/>
      <c r="C44" s="93"/>
      <c r="D44" s="170"/>
      <c r="E44" s="171" t="s">
        <v>161</v>
      </c>
      <c r="F44" s="88" t="s">
        <v>140</v>
      </c>
      <c r="G44" s="32" t="s">
        <v>128</v>
      </c>
      <c r="H44" s="32" t="s">
        <v>50</v>
      </c>
      <c r="I44" s="172" t="s">
        <v>162</v>
      </c>
      <c r="J44" s="34" t="s">
        <v>42</v>
      </c>
      <c r="K44" s="90"/>
      <c r="L44" s="91"/>
      <c r="M44" s="91">
        <v>300</v>
      </c>
      <c r="N44" s="36">
        <f t="shared" si="3"/>
        <v>300</v>
      </c>
      <c r="O44" s="25"/>
      <c r="P44" s="25"/>
      <c r="Q44" s="25"/>
    </row>
    <row r="45" spans="1:19" s="18" customFormat="1" ht="38.25" x14ac:dyDescent="0.25">
      <c r="A45" s="19" t="s">
        <v>163</v>
      </c>
      <c r="B45" s="92"/>
      <c r="C45" s="93"/>
      <c r="D45" s="170"/>
      <c r="E45" s="171" t="s">
        <v>164</v>
      </c>
      <c r="F45" s="88" t="s">
        <v>140</v>
      </c>
      <c r="G45" s="32" t="s">
        <v>128</v>
      </c>
      <c r="H45" s="32" t="s">
        <v>50</v>
      </c>
      <c r="I45" s="172" t="s">
        <v>165</v>
      </c>
      <c r="J45" s="34" t="s">
        <v>42</v>
      </c>
      <c r="K45" s="90"/>
      <c r="L45" s="91"/>
      <c r="M45" s="91">
        <v>1000</v>
      </c>
      <c r="N45" s="36">
        <f t="shared" si="3"/>
        <v>1000</v>
      </c>
      <c r="O45" s="25"/>
      <c r="P45" s="25"/>
      <c r="Q45" s="25"/>
    </row>
    <row r="46" spans="1:19" s="18" customFormat="1" ht="38.25" x14ac:dyDescent="0.25">
      <c r="A46" s="19" t="s">
        <v>166</v>
      </c>
      <c r="B46" s="92"/>
      <c r="C46" s="93"/>
      <c r="D46" s="170"/>
      <c r="E46" s="171" t="s">
        <v>167</v>
      </c>
      <c r="F46" s="88" t="s">
        <v>140</v>
      </c>
      <c r="G46" s="32" t="s">
        <v>128</v>
      </c>
      <c r="H46" s="32" t="s">
        <v>50</v>
      </c>
      <c r="I46" s="172" t="s">
        <v>168</v>
      </c>
      <c r="J46" s="34" t="s">
        <v>42</v>
      </c>
      <c r="K46" s="90"/>
      <c r="L46" s="91"/>
      <c r="M46" s="91">
        <v>2000</v>
      </c>
      <c r="N46" s="36">
        <f t="shared" si="3"/>
        <v>2000</v>
      </c>
      <c r="O46" s="25"/>
      <c r="P46" s="25"/>
      <c r="Q46" s="25"/>
    </row>
    <row r="47" spans="1:19" s="18" customFormat="1" ht="38.25" x14ac:dyDescent="0.25">
      <c r="A47" s="19" t="s">
        <v>169</v>
      </c>
      <c r="B47" s="92"/>
      <c r="C47" s="93"/>
      <c r="D47" s="170"/>
      <c r="E47" s="171" t="s">
        <v>170</v>
      </c>
      <c r="F47" s="34" t="s">
        <v>140</v>
      </c>
      <c r="G47" s="32" t="s">
        <v>128</v>
      </c>
      <c r="H47" s="32" t="s">
        <v>50</v>
      </c>
      <c r="I47" s="172" t="s">
        <v>171</v>
      </c>
      <c r="J47" s="34" t="s">
        <v>42</v>
      </c>
      <c r="K47" s="90"/>
      <c r="L47" s="91"/>
      <c r="M47" s="91">
        <v>10000</v>
      </c>
      <c r="N47" s="36">
        <f t="shared" si="3"/>
        <v>10000</v>
      </c>
      <c r="O47" s="25"/>
      <c r="P47" s="25"/>
      <c r="Q47" s="25"/>
    </row>
    <row r="48" spans="1:19" s="18" customFormat="1" ht="51" x14ac:dyDescent="0.25">
      <c r="A48" s="19" t="s">
        <v>172</v>
      </c>
      <c r="B48" s="92"/>
      <c r="C48" s="93"/>
      <c r="D48" s="170"/>
      <c r="E48" s="171" t="s">
        <v>173</v>
      </c>
      <c r="F48" s="88" t="s">
        <v>140</v>
      </c>
      <c r="G48" s="32" t="s">
        <v>128</v>
      </c>
      <c r="H48" s="32" t="s">
        <v>50</v>
      </c>
      <c r="I48" s="172" t="s">
        <v>174</v>
      </c>
      <c r="J48" s="34" t="s">
        <v>42</v>
      </c>
      <c r="K48" s="90"/>
      <c r="L48" s="91"/>
      <c r="M48" s="91">
        <v>300</v>
      </c>
      <c r="N48" s="36">
        <f t="shared" si="3"/>
        <v>300</v>
      </c>
      <c r="O48" s="25"/>
      <c r="P48" s="25"/>
      <c r="Q48" s="25"/>
    </row>
    <row r="49" spans="1:17" s="18" customFormat="1" ht="12.75" x14ac:dyDescent="0.25">
      <c r="A49" s="34"/>
      <c r="B49" s="92"/>
      <c r="C49" s="93"/>
      <c r="D49" s="170"/>
      <c r="E49" s="171"/>
      <c r="F49" s="88"/>
      <c r="G49" s="32"/>
      <c r="H49" s="32"/>
      <c r="I49" s="172"/>
      <c r="J49" s="34"/>
      <c r="K49" s="90"/>
      <c r="L49" s="91"/>
      <c r="M49" s="91"/>
      <c r="N49" s="36"/>
      <c r="O49" s="25"/>
      <c r="P49" s="25"/>
      <c r="Q49" s="25"/>
    </row>
    <row r="50" spans="1:17" s="18" customFormat="1" ht="33" x14ac:dyDescent="0.25">
      <c r="A50" s="44" t="s">
        <v>175</v>
      </c>
      <c r="B50" s="223" t="s">
        <v>176</v>
      </c>
      <c r="C50" s="223"/>
      <c r="D50" s="223"/>
      <c r="E50" s="223"/>
      <c r="F50" s="113"/>
      <c r="G50" s="114"/>
      <c r="H50" s="114"/>
      <c r="I50" s="115"/>
      <c r="J50" s="113"/>
      <c r="K50" s="116"/>
      <c r="L50" s="86">
        <f>SUM(L52:L54)</f>
        <v>15817.4</v>
      </c>
      <c r="M50" s="86">
        <f t="shared" ref="M50:N50" si="4">SUM(M52:M54)</f>
        <v>9800</v>
      </c>
      <c r="N50" s="86">
        <f t="shared" si="4"/>
        <v>25617.4</v>
      </c>
      <c r="O50" s="46"/>
      <c r="P50" s="46"/>
      <c r="Q50" s="46"/>
    </row>
    <row r="51" spans="1:17" s="18" customFormat="1" ht="30.75" customHeight="1" x14ac:dyDescent="0.25">
      <c r="A51" s="119" t="s">
        <v>177</v>
      </c>
      <c r="B51" s="20"/>
      <c r="C51" s="226" t="s">
        <v>178</v>
      </c>
      <c r="D51" s="226"/>
      <c r="E51" s="227"/>
      <c r="F51" s="88"/>
      <c r="G51" s="32"/>
      <c r="H51" s="32"/>
      <c r="I51" s="172"/>
      <c r="J51" s="34"/>
      <c r="K51" s="90"/>
      <c r="L51" s="91"/>
      <c r="M51" s="91"/>
      <c r="N51" s="36"/>
      <c r="O51" s="25"/>
      <c r="P51" s="25"/>
      <c r="Q51" s="25"/>
    </row>
    <row r="52" spans="1:17" s="18" customFormat="1" ht="105.75" customHeight="1" x14ac:dyDescent="0.25">
      <c r="A52" s="119" t="s">
        <v>179</v>
      </c>
      <c r="B52" s="92"/>
      <c r="C52" s="93"/>
      <c r="D52" s="216" t="s">
        <v>180</v>
      </c>
      <c r="E52" s="217"/>
      <c r="F52" s="88" t="s">
        <v>181</v>
      </c>
      <c r="G52" s="32" t="s">
        <v>128</v>
      </c>
      <c r="H52" s="32" t="s">
        <v>50</v>
      </c>
      <c r="I52" s="172" t="s">
        <v>182</v>
      </c>
      <c r="J52" s="34" t="s">
        <v>42</v>
      </c>
      <c r="K52" s="90"/>
      <c r="L52" s="91">
        <v>2499</v>
      </c>
      <c r="M52" s="91"/>
      <c r="N52" s="36">
        <f t="shared" ref="N52:N54" si="5">K52+L52+M52</f>
        <v>2499</v>
      </c>
      <c r="O52" s="25"/>
      <c r="P52" s="25"/>
      <c r="Q52" s="25"/>
    </row>
    <row r="53" spans="1:17" s="18" customFormat="1" ht="79.5" customHeight="1" x14ac:dyDescent="0.25">
      <c r="A53" s="119" t="s">
        <v>183</v>
      </c>
      <c r="B53" s="92"/>
      <c r="C53" s="93"/>
      <c r="D53" s="216" t="s">
        <v>184</v>
      </c>
      <c r="E53" s="217"/>
      <c r="F53" s="88" t="s">
        <v>181</v>
      </c>
      <c r="G53" s="32" t="s">
        <v>128</v>
      </c>
      <c r="H53" s="32" t="s">
        <v>50</v>
      </c>
      <c r="I53" s="172" t="s">
        <v>185</v>
      </c>
      <c r="J53" s="34" t="s">
        <v>42</v>
      </c>
      <c r="K53" s="90"/>
      <c r="L53" s="91">
        <v>13318.4</v>
      </c>
      <c r="M53" s="91"/>
      <c r="N53" s="36">
        <f t="shared" si="5"/>
        <v>13318.4</v>
      </c>
      <c r="O53" s="25"/>
      <c r="P53" s="25"/>
      <c r="Q53" s="25"/>
    </row>
    <row r="54" spans="1:17" s="18" customFormat="1" ht="52.5" customHeight="1" x14ac:dyDescent="0.25">
      <c r="A54" s="119" t="s">
        <v>186</v>
      </c>
      <c r="B54" s="92"/>
      <c r="C54" s="93"/>
      <c r="D54" s="216" t="s">
        <v>187</v>
      </c>
      <c r="E54" s="217"/>
      <c r="F54" s="88" t="s">
        <v>181</v>
      </c>
      <c r="G54" s="32" t="s">
        <v>30</v>
      </c>
      <c r="H54" s="32" t="s">
        <v>50</v>
      </c>
      <c r="I54" s="172" t="s">
        <v>188</v>
      </c>
      <c r="J54" s="34" t="s">
        <v>42</v>
      </c>
      <c r="K54" s="90"/>
      <c r="L54" s="91"/>
      <c r="M54" s="91">
        <v>9800</v>
      </c>
      <c r="N54" s="36">
        <f t="shared" si="5"/>
        <v>9800</v>
      </c>
      <c r="O54" s="25"/>
      <c r="P54" s="25"/>
      <c r="Q54" s="25"/>
    </row>
    <row r="55" spans="1:17" s="18" customFormat="1" ht="12.75" x14ac:dyDescent="0.25">
      <c r="A55" s="122"/>
      <c r="B55" s="92"/>
      <c r="C55" s="93"/>
      <c r="D55" s="170"/>
      <c r="E55" s="171" t="s">
        <v>189</v>
      </c>
      <c r="F55" s="88"/>
      <c r="G55" s="32"/>
      <c r="H55" s="32"/>
      <c r="I55" s="172"/>
      <c r="J55" s="34"/>
      <c r="K55" s="90"/>
      <c r="L55" s="91"/>
      <c r="M55" s="91"/>
      <c r="N55" s="36"/>
      <c r="O55" s="25"/>
      <c r="P55" s="25"/>
      <c r="Q55" s="25"/>
    </row>
    <row r="56" spans="1:17" x14ac:dyDescent="0.25">
      <c r="N56" s="166"/>
    </row>
    <row r="57" spans="1:17" x14ac:dyDescent="0.25">
      <c r="N57" s="8"/>
    </row>
    <row r="58" spans="1:17" x14ac:dyDescent="0.25">
      <c r="N58" s="166"/>
    </row>
    <row r="59" spans="1:17" x14ac:dyDescent="0.25">
      <c r="N59" s="167"/>
    </row>
    <row r="60" spans="1:17" x14ac:dyDescent="0.25">
      <c r="N60" s="8"/>
    </row>
    <row r="62" spans="1:17" x14ac:dyDescent="0.25">
      <c r="N62" s="167"/>
    </row>
  </sheetData>
  <mergeCells count="24">
    <mergeCell ref="O8:Q8"/>
    <mergeCell ref="A1:Q1"/>
    <mergeCell ref="A2:Q2"/>
    <mergeCell ref="A3:Q3"/>
    <mergeCell ref="A4:Q4"/>
    <mergeCell ref="A8:A9"/>
    <mergeCell ref="B8:E9"/>
    <mergeCell ref="F8:F9"/>
    <mergeCell ref="G8:H8"/>
    <mergeCell ref="I8:I9"/>
    <mergeCell ref="J8:J9"/>
    <mergeCell ref="D12:E12"/>
    <mergeCell ref="I13:I14"/>
    <mergeCell ref="I15:I18"/>
    <mergeCell ref="I19:I21"/>
    <mergeCell ref="K8:N8"/>
    <mergeCell ref="D53:E53"/>
    <mergeCell ref="D54:E54"/>
    <mergeCell ref="I22:I24"/>
    <mergeCell ref="B35:E35"/>
    <mergeCell ref="C36:E36"/>
    <mergeCell ref="B50:E50"/>
    <mergeCell ref="C51:E51"/>
    <mergeCell ref="D52:E52"/>
  </mergeCells>
  <pageMargins left="0.2" right="0" top="0.196850393700787" bottom="0.196850393700787" header="0" footer="0"/>
  <pageSetup paperSize="5" scale="90" orientation="landscape" horizontalDpi="4294967294" verticalDpi="0" r:id="rId1"/>
  <headerFooter>
    <oddFooter>&amp;L&amp;"Arial Narrow,Regular"&amp;8SUPPLEMENTAL AIP #2 FY 2021&amp;C&amp;"Arial Narrow,Bold"&amp;10Page &amp;P</oddFooter>
  </headerFooter>
  <rowBreaks count="5" manualBreakCount="5">
    <brk id="14" max="16" man="1"/>
    <brk id="26" max="16" man="1"/>
    <brk id="37" max="16" man="1"/>
    <brk id="42" max="16" man="1"/>
    <brk id="5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SUPPLEMENTAL AIP#2_100421</vt:lpstr>
      <vt:lpstr>SUPPLEMENTAL AIP#2_100121</vt:lpstr>
      <vt:lpstr>SUPPLEMENTAL AIP#2_92821</vt:lpstr>
      <vt:lpstr>hospitals</vt:lpstr>
      <vt:lpstr>hospitals!Print_Area</vt:lpstr>
      <vt:lpstr>'SUPPLEMENTAL AIP#2_100121'!Print_Area</vt:lpstr>
      <vt:lpstr>'SUPPLEMENTAL AIP#2_100421'!Print_Area</vt:lpstr>
      <vt:lpstr>'SUPPLEMENTAL AIP#2_92821'!Print_Area</vt:lpstr>
      <vt:lpstr>hospitals!Print_Titles</vt:lpstr>
      <vt:lpstr>'SUPPLEMENTAL AIP#2_100121'!Print_Titles</vt:lpstr>
      <vt:lpstr>'SUPPLEMENTAL AIP#2_100421'!Print_Titles</vt:lpstr>
      <vt:lpstr>'SUPPLEMENTAL AIP#2_92821'!Print_Titles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LeiH</dc:creator>
  <cp:lastModifiedBy>Leanne</cp:lastModifiedBy>
  <cp:lastPrinted>2021-10-05T01:30:21Z</cp:lastPrinted>
  <dcterms:created xsi:type="dcterms:W3CDTF">2021-09-30T21:51:33Z</dcterms:created>
  <dcterms:modified xsi:type="dcterms:W3CDTF">2021-10-05T02:16:52Z</dcterms:modified>
</cp:coreProperties>
</file>